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2695" windowHeight="9405"/>
  </bookViews>
  <sheets>
    <sheet name="Документ" sheetId="2" r:id="rId1"/>
  </sheets>
  <definedNames>
    <definedName name="_xlnm.Print_Titles" localSheetId="0">Документ!$11:$12</definedName>
    <definedName name="_xlnm.Print_Area" localSheetId="0">Документ!$A$1:$H$195</definedName>
  </definedNames>
  <calcPr calcId="145621"/>
</workbook>
</file>

<file path=xl/calcChain.xml><?xml version="1.0" encoding="utf-8"?>
<calcChain xmlns="http://schemas.openxmlformats.org/spreadsheetml/2006/main">
  <c r="G128" i="2" l="1"/>
  <c r="G133" i="2"/>
  <c r="H103" i="2" l="1"/>
  <c r="H102" i="2" s="1"/>
  <c r="H101" i="2" s="1"/>
  <c r="H100" i="2" s="1"/>
  <c r="H72" i="2" s="1"/>
  <c r="H71" i="2" s="1"/>
  <c r="H19" i="2" s="1"/>
  <c r="H195" i="2" s="1"/>
  <c r="G185" i="2" l="1"/>
  <c r="G184" i="2" s="1"/>
  <c r="G183" i="2" s="1"/>
  <c r="G193" i="2"/>
  <c r="G192" i="2" s="1"/>
  <c r="G191" i="2" s="1"/>
  <c r="G190" i="2" s="1"/>
  <c r="G189" i="2" s="1"/>
  <c r="G187" i="2"/>
  <c r="G186" i="2" s="1"/>
  <c r="G171" i="2"/>
  <c r="G170" i="2" s="1"/>
  <c r="G169" i="2" s="1"/>
  <c r="G178" i="2"/>
  <c r="G177" i="2" s="1"/>
  <c r="G175" i="2"/>
  <c r="G173" i="2"/>
  <c r="G172" i="2" s="1"/>
  <c r="G157" i="2"/>
  <c r="G156" i="2" s="1"/>
  <c r="G155" i="2" s="1"/>
  <c r="G154" i="2" s="1"/>
  <c r="G153" i="2" s="1"/>
  <c r="G152" i="2" s="1"/>
  <c r="G149" i="2"/>
  <c r="G148" i="2" s="1"/>
  <c r="G147" i="2" s="1"/>
  <c r="G142" i="2" s="1"/>
  <c r="G141" i="2" s="1"/>
  <c r="G140" i="2" s="1"/>
  <c r="G139" i="2" s="1"/>
  <c r="G122" i="2"/>
  <c r="G121" i="2" s="1"/>
  <c r="G120" i="2" s="1"/>
  <c r="G119" i="2" s="1"/>
  <c r="G118" i="2" s="1"/>
  <c r="G117" i="2" s="1"/>
  <c r="G135" i="2"/>
  <c r="G137" i="2"/>
  <c r="G129" i="2"/>
  <c r="G127" i="2" s="1"/>
  <c r="G126" i="2" s="1"/>
  <c r="G125" i="2" s="1"/>
  <c r="G124" i="2" s="1"/>
  <c r="G111" i="2"/>
  <c r="G110" i="2" s="1"/>
  <c r="G109" i="2" s="1"/>
  <c r="G108" i="2" s="1"/>
  <c r="G107" i="2" s="1"/>
  <c r="G106" i="2" s="1"/>
  <c r="G103" i="2"/>
  <c r="G102" i="2" s="1"/>
  <c r="G101" i="2" s="1"/>
  <c r="G100" i="2" s="1"/>
  <c r="G98" i="2"/>
  <c r="G95" i="2" s="1"/>
  <c r="G94" i="2" s="1"/>
  <c r="G99" i="2"/>
  <c r="G96" i="2"/>
  <c r="G92" i="2"/>
  <c r="G91" i="2" s="1"/>
  <c r="G89" i="2"/>
  <c r="G87" i="2"/>
  <c r="G85" i="2"/>
  <c r="G81" i="2"/>
  <c r="G80" i="2" s="1"/>
  <c r="G79" i="2"/>
  <c r="G78" i="2" s="1"/>
  <c r="G76" i="2"/>
  <c r="G69" i="2"/>
  <c r="G68" i="2" s="1"/>
  <c r="G67" i="2" s="1"/>
  <c r="G66" i="2" s="1"/>
  <c r="G65" i="2"/>
  <c r="G64" i="2" s="1"/>
  <c r="G62" i="2"/>
  <c r="G55" i="2"/>
  <c r="G54" i="2" s="1"/>
  <c r="G53" i="2" s="1"/>
  <c r="G52" i="2" s="1"/>
  <c r="G51" i="2" s="1"/>
  <c r="G50" i="2" s="1"/>
  <c r="G34" i="2"/>
  <c r="G33" i="2" s="1"/>
  <c r="G45" i="2"/>
  <c r="G44" i="2" s="1"/>
  <c r="G43" i="2" s="1"/>
  <c r="G39" i="2"/>
  <c r="G41" i="2"/>
  <c r="G36" i="2"/>
  <c r="G84" i="2" l="1"/>
  <c r="G83" i="2" s="1"/>
  <c r="G61" i="2"/>
  <c r="G60" i="2" s="1"/>
  <c r="G59" i="2" s="1"/>
  <c r="G58" i="2" s="1"/>
  <c r="G57" i="2" s="1"/>
  <c r="G168" i="2"/>
  <c r="G167" i="2" s="1"/>
  <c r="G166" i="2" s="1"/>
  <c r="G182" i="2"/>
  <c r="G181" i="2" s="1"/>
  <c r="G180" i="2" s="1"/>
  <c r="G159" i="2" s="1"/>
  <c r="G151" i="2" s="1"/>
  <c r="G105" i="2"/>
  <c r="G75" i="2"/>
  <c r="G74" i="2" s="1"/>
  <c r="G73" i="2" s="1"/>
  <c r="G72" i="2" s="1"/>
  <c r="G71" i="2" s="1"/>
  <c r="G38" i="2"/>
  <c r="G32" i="2"/>
  <c r="G31" i="2" s="1"/>
  <c r="G30" i="2" s="1"/>
  <c r="G29" i="2" s="1"/>
  <c r="G27" i="2" l="1"/>
  <c r="G25" i="2" l="1"/>
  <c r="G24" i="2" s="1"/>
  <c r="G23" i="2" s="1"/>
  <c r="G22" i="2" s="1"/>
  <c r="G21" i="2" s="1"/>
  <c r="G20" i="2" s="1"/>
  <c r="G19" i="2" s="1"/>
  <c r="G17" i="2"/>
  <c r="G16" i="2" s="1"/>
  <c r="G15" i="2" s="1"/>
  <c r="G14" i="2" l="1"/>
  <c r="G13" i="2" s="1"/>
  <c r="G195" i="2" s="1"/>
</calcChain>
</file>

<file path=xl/sharedStrings.xml><?xml version="1.0" encoding="utf-8"?>
<sst xmlns="http://schemas.openxmlformats.org/spreadsheetml/2006/main" count="1107" uniqueCount="235">
  <si>
    <t>Наименование</t>
  </si>
  <si>
    <t>Контрольно-счетный орган муниципального образования "Муниципальный округ Камбарский район Удмуртской Республики"</t>
  </si>
  <si>
    <t>376</t>
  </si>
  <si>
    <t>00</t>
  </si>
  <si>
    <t>0000000000</t>
  </si>
  <si>
    <t>000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</si>
  <si>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</si>
  <si>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</si>
  <si>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</si>
  <si>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</si>
  <si>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</t>
  </si>
  <si>
    <t>9900000000</t>
  </si>
  <si>
    <t>Контрольно-счетный орган муниципального образования</t>
  </si>
  <si>
    <t>9900060050</t>
  </si>
  <si>
    <t>Расходы на выплаты персоналу государственных (муниципальных) органов</t>
  </si>
  <si>
    <t>120</t>
  </si>
  <si>
    <t>Администрация муниципального образования "Муниципальный округ Камбарский район Удмуртской Республики"</t>
  </si>
  <si>
    <t>378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</si>
  <si>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</si>
  <si>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</si>
  <si>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"Муниципальное управление"</t>
  </si>
  <si>
    <t>0900000000</t>
  </si>
  <si>
    <t>Муниципальная подпрограмма "Организация муниципального управления"</t>
  </si>
  <si>
    <t>0910000000</t>
  </si>
  <si>
    <t>Основное мероприятие "Содержание Администрации муниципального образования "Камбарский район"</t>
  </si>
  <si>
    <t>0910100000</t>
  </si>
  <si>
    <t>Центральный аппарат</t>
  </si>
  <si>
    <t>0910160030</t>
  </si>
  <si>
    <t>Другие общегосударственные вопросы</t>
  </si>
  <si>
    <t>13</t>
  </si>
  <si>
    <t>Основное мероприятие " Организация по ведению бухгалтерского и налогового учета финансово-хозяйственной деятельности учреждений муниципального образования "Камбарский район"</t>
  </si>
  <si>
    <t>0911100000</t>
  </si>
  <si>
    <t>Обеспечение деятельности централизованных бухгалтерий и прочих учреждений</t>
  </si>
  <si>
    <t>0911160120</t>
  </si>
  <si>
    <t>Расходы на выплаты персоналу казенных учреждений</t>
  </si>
  <si>
    <t>110</t>
  </si>
  <si>
    <t>Основное мероприятие " Организация обеспечения комплексного обслуживания учреждений Камбарского района"</t>
  </si>
  <si>
    <t>0911200000</t>
  </si>
  <si>
    <t>Обеспечение деятельности МБУ "Центр комплексного обслуживания учреждений Камбарского района"</t>
  </si>
  <si>
    <t>0911262730</t>
  </si>
  <si>
    <t>Субсидии бюджетным учреждениям</t>
  </si>
  <si>
    <t>610</t>
  </si>
  <si>
    <t>Обеспечение деятельности муниципального казенного учреждения "Единая дежурно-диспетчерская служба муниципального образования "Камбарский район"</t>
  </si>
  <si>
    <t>9900062740</t>
  </si>
  <si>
    <t>ЖИЛИЩНО-КОММУНАЛЬНОЕ ХОЗЯЙСТВО</t>
  </si>
  <si>
    <t>05</t>
  </si>
  <si>
    <t>Благоустройство</t>
  </si>
  <si>
    <t>03</t>
  </si>
  <si>
    <t>Муниципальная программа "Муниципальное хозяйство"</t>
  </si>
  <si>
    <t>0700000000</t>
  </si>
  <si>
    <t>Муниципальная подпрограмма "Благоустройство и охрана окружающей среды"</t>
  </si>
  <si>
    <t>0740000000</t>
  </si>
  <si>
    <t>Основное мероприятие "Реализация мероприятий по благоустройству и охране окружающей среды"</t>
  </si>
  <si>
    <t>0740100000</t>
  </si>
  <si>
    <t>Уличное освещение</t>
  </si>
  <si>
    <t>0740162300</t>
  </si>
  <si>
    <t>Иные закупки товаров, работ и услуг для обеспечения государственных (муниципальных) нужд</t>
  </si>
  <si>
    <t>240</t>
  </si>
  <si>
    <t>ОБРАЗОВАНИЕ</t>
  </si>
  <si>
    <t>07</t>
  </si>
  <si>
    <t>Дополнительное образование детей</t>
  </si>
  <si>
    <t>Муниципальная программа "Развитие культуры Камбарского района"</t>
  </si>
  <si>
    <t>0300000000</t>
  </si>
  <si>
    <t>Муниципальная подпрограмма "Развитие дополнительного образования детей"</t>
  </si>
  <si>
    <t>0350000000</t>
  </si>
  <si>
    <t>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</si>
  <si>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</si>
  <si>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Расходы на оказание муниципальной услуги "Предоставление дополнительного образования"</t>
  </si>
  <si>
    <t>0350161300</t>
  </si>
  <si>
    <t>Молодежная политика</t>
  </si>
  <si>
    <t>Муниципальная  программа " Реализация молодёжной политики"</t>
  </si>
  <si>
    <t>1000000000</t>
  </si>
  <si>
    <t>Основное мероприятие "Организация и осуществление мероприятий по работе с детьми и молодёжью"</t>
  </si>
  <si>
    <t>1000100000</t>
  </si>
  <si>
    <t>Расходы на оказание муниципальной услуги "Мероприятия в области молодежной политики"</t>
  </si>
  <si>
    <t>1000161420</t>
  </si>
  <si>
    <t>КУЛЬТУРА, КИНЕМАТОГРАФИЯ</t>
  </si>
  <si>
    <t>08</t>
  </si>
  <si>
    <t>Культура</t>
  </si>
  <si>
    <t>Муниципальная подпрограмма "Развитие библиотечного дела"</t>
  </si>
  <si>
    <t>0310000000</t>
  </si>
  <si>
    <t>Основное мероприятие "Оказание муниципальных услуг (работ) в сфере библиотечного обслуживания населения"</t>
  </si>
  <si>
    <t>0310100000</t>
  </si>
  <si>
    <t>Расходы на оказание муниципальной услуги "Осуществление библиотечного и информационного обслуживания пользователей библиотеки"</t>
  </si>
  <si>
    <t>0310161610</t>
  </si>
  <si>
    <t>Основное мероприятие "Создание модельных муниципальных библиотек"</t>
  </si>
  <si>
    <t>0310500000</t>
  </si>
  <si>
    <t>Расходы на создание модельной муниципальной библиотеки</t>
  </si>
  <si>
    <t>0310561690</t>
  </si>
  <si>
    <t>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</si>
  <si>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</si>
  <si>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>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</si>
  <si>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</si>
  <si>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>Расходы на оказание муниципальных услуг (работ) "Организация досуга, предоставление услуг организациями культуры"</t>
  </si>
  <si>
    <t>0320261660</t>
  </si>
  <si>
    <t>Софинансирование расходов по реализации проектов развития общественной инфраструктуры, основанных на местных инициативах "Приобретение театральных кресел в СДК "Современник"</t>
  </si>
  <si>
    <t>03202S8813</t>
  </si>
  <si>
    <t>Основное мероприятие "Обеспечение развития и укрепление материально-технической базы муниципальных учреждений культуры"</t>
  </si>
  <si>
    <t>0320700000</t>
  </si>
  <si>
    <t>Расходы на решение вопросов местного значения, осуществляемое с участием средств самообложения граждан: Замена зеркал в репетиционном зале СДК Кама с. Кама для проведения занятий танцами младшего, среднего и старшего возраста, занятий дзюдо и занятий фитнесом разного возрастного уровня</t>
  </si>
  <si>
    <t>03207S8227</t>
  </si>
  <si>
    <t>Муниципальная подпрограмма "Развитие музейного дела"</t>
  </si>
  <si>
    <t>0330000000</t>
  </si>
  <si>
    <t>Основное мероприятие "Оказание муниципальных услуг (работ) в сфере предоставления доступа к музейным фондам"</t>
  </si>
  <si>
    <t>0330100000</t>
  </si>
  <si>
    <t>Расходы на оказание муниципальной услуги "Предоставление доступа к музейным фондам"</t>
  </si>
  <si>
    <t>0330161600</t>
  </si>
  <si>
    <t>Муниципальная  программа "Создание условий для устойчивого экономического развития"</t>
  </si>
  <si>
    <t>0500000000</t>
  </si>
  <si>
    <t>Муниципальная подпрограмма "Комплексное развитие сельских территорий"</t>
  </si>
  <si>
    <t>0560000000</t>
  </si>
  <si>
    <t>Основное мероприятие "Современный облик сельских территорий"</t>
  </si>
  <si>
    <t>0560400000</t>
  </si>
  <si>
    <t>Строительство, строительный контроль и проектно изыскателькие работы</t>
  </si>
  <si>
    <t>0560400820</t>
  </si>
  <si>
    <t>Бюджетные инвестиции</t>
  </si>
  <si>
    <t>410</t>
  </si>
  <si>
    <t>Управление территориального развития Администрации муниципального образования "Муниципальный округ Камбарский район Удмуртской Республики"</t>
  </si>
  <si>
    <t>380</t>
  </si>
  <si>
    <t>НАЦИОНАЛЬНАЯ ЭКОНОМИКА</t>
  </si>
  <si>
    <t>Дорожное хозяйство (дорожные фонды)</t>
  </si>
  <si>
    <t>09</t>
  </si>
  <si>
    <t>Муниципальная подпрограмма "Развитие транспортной системы (организация транспортного обслуживания населения, развитие дорожного хозяйства"</t>
  </si>
  <si>
    <t>0750000000</t>
  </si>
  <si>
    <t>Основное мероприятие "Осуществление дорожной деятельности в отношении автомобильных дорог местного значения"</t>
  </si>
  <si>
    <t>0750300000</t>
  </si>
  <si>
    <t>Капитальный ремонт, ремонт и содержание автомобильных дорог общего пользования местного значения</t>
  </si>
  <si>
    <t>0750362510</t>
  </si>
  <si>
    <t>Исполнение судебных актов</t>
  </si>
  <si>
    <t>830</t>
  </si>
  <si>
    <t>Расходы на решение вопросов местного значения, осуществляемое с участием средств самообложения граждан: Строительство беседки в мусульманском стиле около мечети с. Кама для встречи туристов и проведения мероприятий</t>
  </si>
  <si>
    <t>07401S8228</t>
  </si>
  <si>
    <t>Софинансирование расходов по реализации проектов развития общественной инфраструктуры, основанных на местных инициативах "Молодежная площадка - Территория Общения"</t>
  </si>
  <si>
    <t>07401S8814</t>
  </si>
  <si>
    <t>Софинансирование расходов по реализации проектов развития общественной инфраструктуры, основанных на местных инициативах "Зона отдыха в д.Мазунинское лесничество"</t>
  </si>
  <si>
    <t>07401S8817</t>
  </si>
  <si>
    <t>Управление финансов Администрации муниципального образования "Муниципальный округ Камбарский район Удмуртской Республики"</t>
  </si>
  <si>
    <t>381</t>
  </si>
  <si>
    <t>Муниципальная программа "Управление муниципальными финансами"</t>
  </si>
  <si>
    <t>1700000000</t>
  </si>
  <si>
    <t>Муниципальная подпрограмма "Создание условий для реализаций муниципальной программы"</t>
  </si>
  <si>
    <t>1730000000</t>
  </si>
  <si>
    <t>Основное мероприятие "Реализация основных полномочий (функций) органами местного самоуправления(центральный аппарат)"</t>
  </si>
  <si>
    <t>1730100000</t>
  </si>
  <si>
    <t>1730160030</t>
  </si>
  <si>
    <t>Управление образования Администрации муниципального образования "Муниципальный округ Камбарский район Удмуртской Республики"</t>
  </si>
  <si>
    <t>382</t>
  </si>
  <si>
    <t>муниципальная программа "Развитие образования и воспитание"</t>
  </si>
  <si>
    <t>0100000000</t>
  </si>
  <si>
    <t>Муниципальная подпрограмма "Управление системой образования Камбарского района"</t>
  </si>
  <si>
    <t>0140000000</t>
  </si>
  <si>
    <t>Основное мероприятие "Реализация установленных полномочий (функций) Управлением народного образования Администрации Камбарского района, организация управления муниципальной программой "Развитие образования""</t>
  </si>
  <si>
    <t>0140100000</t>
  </si>
  <si>
    <t>0140160030</t>
  </si>
  <si>
    <t>Общее образование</t>
  </si>
  <si>
    <t>02</t>
  </si>
  <si>
    <t>Муниципальная подпрограмма "Развитие общего образования"</t>
  </si>
  <si>
    <t>0120000000</t>
  </si>
  <si>
    <t>Основное мероприятие " Оказание муниципальных услуг по предоставлению общедоступного и бесплатного начального, основного, среднего (полного) общего образования"</t>
  </si>
  <si>
    <t>0120100000</t>
  </si>
  <si>
    <t>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учреждениях"</t>
  </si>
  <si>
    <t>0120161200</t>
  </si>
  <si>
    <t>Основное мероприятие "Расходы на реализацию проекта инициативного бюджетирования "Наша инициатива"</t>
  </si>
  <si>
    <t>0123200000</t>
  </si>
  <si>
    <t>Софинансирование расходов по реализации проектов развития общественной инфраструктуры, основанных на местных инициативах "Военно-спортивная полоса препятствий"</t>
  </si>
  <si>
    <t>01232S8816</t>
  </si>
  <si>
    <t>Софинансирование расходов по реализации проектов развития общественной инфраструктуры, основанных на местных инициативах "Обустройство площадки для спортивных игр"</t>
  </si>
  <si>
    <t>01232S8818</t>
  </si>
  <si>
    <t>0130000000</t>
  </si>
  <si>
    <t>Основное мероприятие "Муниципальная подпрограмма "Развитие дополнительного образования детей""</t>
  </si>
  <si>
    <t>0130100000</t>
  </si>
  <si>
    <t>0130161300</t>
  </si>
  <si>
    <t>0132200000</t>
  </si>
  <si>
    <t>Софинансирование расходов по реализации проектов развития общественной инфраструктуры, основанных на местных инициативах "Под заЩИТой"</t>
  </si>
  <si>
    <t>01322S8819</t>
  </si>
  <si>
    <t>Другие вопросы в области образования</t>
  </si>
  <si>
    <t>Основное мероприятие "Осуществление методического и административно-хозяйственного сопровождения деятельности образовательных учреждений"</t>
  </si>
  <si>
    <t>0141800000</t>
  </si>
  <si>
    <t>Обеспечение деятельности муниципального казенного учреждения "Методический центр по обеспечению деятельности образовательных учреждений"</t>
  </si>
  <si>
    <t>0141862760</t>
  </si>
  <si>
    <t>Итого расходов</t>
  </si>
  <si>
    <t>к проекту  решения Совета депутатов</t>
  </si>
  <si>
    <t>Муниципального образования  "Муниципальный округ</t>
  </si>
  <si>
    <t>Камбарский район Удмуртской Республики"</t>
  </si>
  <si>
    <t xml:space="preserve">Распределение бюджетных ассигнований из бюджета  муниципального образования "Муниципальный округ Камбарский район Удмуртской Республики" в соответствии с ведомственной классификацией расходов бюджета муниципального образования "Муниципальный округ Камбарский район Удмуртской Республики" на 2024 год и на плановый период 2025 и 2026 годов  сверх сумм, установленных приложением № 5 к настоящему решению </t>
  </si>
  <si>
    <t>(руб)</t>
  </si>
  <si>
    <t>Глава</t>
  </si>
  <si>
    <t>Раздел</t>
  </si>
  <si>
    <t>Подраздел</t>
  </si>
  <si>
    <t>Целевая статья</t>
  </si>
  <si>
    <t>Вид расходов</t>
  </si>
  <si>
    <t>Изменения на 2024 год</t>
  </si>
  <si>
    <t>Дополнить приложением № 5.9. следующего содержания</t>
  </si>
  <si>
    <t>Уплата налога на имущество</t>
  </si>
  <si>
    <t>0910160160</t>
  </si>
  <si>
    <t>Уплата налогов, сборов и иных платежей</t>
  </si>
  <si>
    <t>850</t>
  </si>
  <si>
    <t>0911160160</t>
  </si>
  <si>
    <t>0911260160</t>
  </si>
  <si>
    <t>муниципальная подпрограмма "Управление муниципальным имуществом и земельными ресурсами"</t>
  </si>
  <si>
    <t>0940000000</t>
  </si>
  <si>
    <t>Продолжение работы по постановке на кадастровый учет объектов недвижимости и земельных участков под объектами муниципального имущества</t>
  </si>
  <si>
    <t>0940400000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</si>
  <si>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</si>
  <si>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0940460090</t>
  </si>
  <si>
    <t>Прочая закупка товаров, работ и услуг</t>
  </si>
  <si>
    <t>244</t>
  </si>
  <si>
    <t>0350160160</t>
  </si>
  <si>
    <t>0310160160</t>
  </si>
  <si>
    <t>0320260160</t>
  </si>
  <si>
    <t>0330160160</t>
  </si>
  <si>
    <t>Муниципальная подпрограмма "Повышение эффективности бюджетных расходов"</t>
  </si>
  <si>
    <t>1720000000</t>
  </si>
  <si>
    <t>Основное мероприятие "Развитие инициативного бюджетирования"</t>
  </si>
  <si>
    <t>1720900000</t>
  </si>
  <si>
    <t>Софинансирование проекта инициативного бюджетирования, выдвигаемых лицами с инвалидностью</t>
  </si>
  <si>
    <t>17209S3500</t>
  </si>
  <si>
    <t>Резервные средства</t>
  </si>
  <si>
    <t>870</t>
  </si>
  <si>
    <t>Дошкольное образование</t>
  </si>
  <si>
    <t>муниципальная подпрограмма "Развитие дошкольного образования"</t>
  </si>
  <si>
    <t>0110000000</t>
  </si>
  <si>
    <t>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</si>
  <si>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</si>
  <si>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>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</si>
  <si>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</si>
  <si>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>0123400000</t>
  </si>
  <si>
    <t>01234S8229</t>
  </si>
  <si>
    <t>Приложение № 3</t>
  </si>
  <si>
    <t>от __ декабря 2024 года № ___</t>
  </si>
  <si>
    <t>Изменения на 2025 год</t>
  </si>
  <si>
    <t>Расходы на решение вопросов местного значения, осуществляемое с участием средств самообложения граждан</t>
  </si>
  <si>
    <t>Расходы на решение вопросов местного значения, осуществляемое с участием средств самообложения граждан: Приобретение снегоуборщика для уборки снега с хоккейной коробки с. Кама</t>
  </si>
  <si>
    <t>Расходы на решение вопросов местного значения, осуществляемое с участием средств самообложения граждан: Приобретение снегоуборщика для уборки снега в сквере с. Шолья ул. Рейда</t>
  </si>
  <si>
    <t>07401S822А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</si>
</sst>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10" fillId="0" borderId="1"/>
    <xf numFmtId="0" fontId="9" fillId="0" borderId="1"/>
  </cellStyleXfs>
  <cellXfs count="37">
    <xf numFmtId="0" fontId="0" fillId="0" borderId="0" xfId="0"/>
    <xf numFmtId="0" fontId="11" fillId="5" borderId="1" xfId="33" applyFont="1" applyFill="1" applyBorder="1" applyAlignment="1"/>
    <xf numFmtId="0" fontId="11" fillId="5" borderId="1" xfId="33" applyFont="1" applyFill="1" applyAlignment="1"/>
    <xf numFmtId="0" fontId="12" fillId="5" borderId="1" xfId="10" applyFont="1" applyFill="1" applyAlignment="1"/>
    <xf numFmtId="0" fontId="12" fillId="5" borderId="1" xfId="1" applyNumberFormat="1" applyFont="1" applyFill="1" applyAlignment="1" applyProtection="1"/>
    <xf numFmtId="0" fontId="13" fillId="5" borderId="1" xfId="1" applyNumberFormat="1" applyFont="1" applyFill="1" applyBorder="1" applyProtection="1"/>
    <xf numFmtId="0" fontId="13" fillId="5" borderId="1" xfId="8" applyNumberFormat="1" applyFont="1" applyFill="1" applyBorder="1" applyProtection="1"/>
    <xf numFmtId="0" fontId="17" fillId="5" borderId="8" xfId="13" applyFont="1" applyFill="1" applyBorder="1">
      <alignment horizontal="center" vertical="center" wrapText="1"/>
    </xf>
    <xf numFmtId="0" fontId="17" fillId="5" borderId="8" xfId="13" applyNumberFormat="1" applyFont="1" applyFill="1" applyBorder="1" applyProtection="1">
      <alignment horizontal="center" vertical="center" wrapText="1"/>
    </xf>
    <xf numFmtId="0" fontId="17" fillId="5" borderId="9" xfId="13" applyNumberFormat="1" applyFont="1" applyFill="1" applyBorder="1" applyProtection="1">
      <alignment horizontal="center" vertical="center" wrapText="1"/>
    </xf>
    <xf numFmtId="0" fontId="17" fillId="5" borderId="8" xfId="13" applyNumberFormat="1" applyFont="1" applyFill="1" applyBorder="1" applyAlignment="1" applyProtection="1">
      <alignment horizontal="center" vertical="center" wrapText="1"/>
    </xf>
    <xf numFmtId="0" fontId="18" fillId="0" borderId="3" xfId="15" applyNumberFormat="1" applyFont="1" applyProtection="1">
      <alignment vertical="top" wrapText="1"/>
    </xf>
    <xf numFmtId="0" fontId="13" fillId="0" borderId="3" xfId="15" applyNumberFormat="1" applyFont="1" applyProtection="1">
      <alignment vertical="top" wrapText="1"/>
    </xf>
    <xf numFmtId="49" fontId="12" fillId="0" borderId="3" xfId="16" applyNumberFormat="1" applyFont="1" applyProtection="1">
      <alignment horizontal="center" vertical="top" shrinkToFit="1"/>
    </xf>
    <xf numFmtId="4" fontId="12" fillId="5" borderId="3" xfId="17" applyNumberFormat="1" applyFont="1" applyFill="1" applyProtection="1">
      <alignment horizontal="right" vertical="top" shrinkToFit="1"/>
    </xf>
    <xf numFmtId="0" fontId="17" fillId="0" borderId="1" xfId="4" applyNumberFormat="1" applyFont="1" applyProtection="1"/>
    <xf numFmtId="0" fontId="19" fillId="0" borderId="0" xfId="0" applyFont="1" applyProtection="1">
      <protection locked="0"/>
    </xf>
    <xf numFmtId="0" fontId="19" fillId="5" borderId="0" xfId="0" applyFont="1" applyFill="1" applyProtection="1">
      <protection locked="0"/>
    </xf>
    <xf numFmtId="0" fontId="13" fillId="5" borderId="3" xfId="14" applyNumberFormat="1" applyFont="1" applyFill="1" applyProtection="1">
      <alignment horizontal="center" vertical="center" shrinkToFit="1"/>
    </xf>
    <xf numFmtId="0" fontId="13" fillId="5" borderId="10" xfId="14" applyNumberFormat="1" applyFont="1" applyFill="1" applyBorder="1" applyProtection="1">
      <alignment horizontal="center" vertical="center" shrinkToFit="1"/>
    </xf>
    <xf numFmtId="0" fontId="13" fillId="5" borderId="8" xfId="14" applyNumberFormat="1" applyFont="1" applyFill="1" applyBorder="1" applyProtection="1">
      <alignment horizontal="center" vertical="center" shrinkToFit="1"/>
    </xf>
    <xf numFmtId="4" fontId="18" fillId="5" borderId="3" xfId="19" applyNumberFormat="1" applyFont="1" applyFill="1" applyProtection="1">
      <alignment horizontal="right" vertical="top" shrinkToFit="1"/>
    </xf>
    <xf numFmtId="0" fontId="13" fillId="0" borderId="4" xfId="6" applyNumberFormat="1" applyFont="1" applyProtection="1"/>
    <xf numFmtId="0" fontId="13" fillId="5" borderId="4" xfId="6" applyNumberFormat="1" applyFont="1" applyFill="1" applyProtection="1"/>
    <xf numFmtId="0" fontId="11" fillId="5" borderId="1" xfId="33" applyFont="1" applyFill="1" applyBorder="1" applyAlignment="1">
      <alignment horizontal="right"/>
    </xf>
    <xf numFmtId="0" fontId="11" fillId="5" borderId="1" xfId="33" applyFont="1" applyFill="1" applyAlignment="1">
      <alignment horizontal="right"/>
    </xf>
    <xf numFmtId="0" fontId="12" fillId="5" borderId="1" xfId="10" applyFont="1" applyFill="1" applyAlignment="1">
      <alignment horizontal="right"/>
    </xf>
    <xf numFmtId="0" fontId="12" fillId="5" borderId="1" xfId="1" applyNumberFormat="1" applyFont="1" applyFill="1" applyAlignment="1" applyProtection="1">
      <alignment horizontal="right"/>
    </xf>
    <xf numFmtId="49" fontId="14" fillId="5" borderId="1" xfId="34" applyNumberFormat="1" applyFont="1" applyFill="1" applyBorder="1" applyAlignment="1">
      <alignment horizontal="center"/>
    </xf>
    <xf numFmtId="0" fontId="15" fillId="5" borderId="1" xfId="10" applyNumberFormat="1" applyFont="1" applyFill="1" applyBorder="1" applyAlignment="1" applyProtection="1">
      <alignment horizontal="center" wrapText="1"/>
    </xf>
    <xf numFmtId="0" fontId="13" fillId="5" borderId="7" xfId="12" applyNumberFormat="1" applyFont="1" applyFill="1" applyBorder="1" applyAlignment="1" applyProtection="1">
      <alignment horizontal="right"/>
    </xf>
    <xf numFmtId="0" fontId="18" fillId="0" borderId="3" xfId="18" applyNumberFormat="1" applyFont="1" applyProtection="1">
      <alignment horizontal="left"/>
    </xf>
    <xf numFmtId="0" fontId="18" fillId="0" borderId="3" xfId="18" applyFont="1">
      <alignment horizontal="left"/>
    </xf>
    <xf numFmtId="0" fontId="13" fillId="0" borderId="1" xfId="20" applyNumberFormat="1" applyFont="1" applyProtection="1">
      <alignment horizontal="left" wrapText="1"/>
    </xf>
    <xf numFmtId="0" fontId="13" fillId="0" borderId="1" xfId="20" applyFont="1">
      <alignment horizontal="left" wrapText="1"/>
    </xf>
    <xf numFmtId="0" fontId="16" fillId="5" borderId="1" xfId="11" applyNumberFormat="1" applyFont="1" applyFill="1" applyBorder="1" applyProtection="1">
      <alignment horizontal="center" wrapText="1"/>
    </xf>
    <xf numFmtId="0" fontId="16" fillId="5" borderId="1" xfId="11" applyFont="1" applyFill="1" applyBorder="1">
      <alignment horizontal="center" wrapText="1"/>
    </xf>
  </cellXfs>
  <cellStyles count="35">
    <cellStyle name="br" xfId="23"/>
    <cellStyle name="col" xfId="22"/>
    <cellStyle name="st31" xfId="32"/>
    <cellStyle name="style0" xfId="24"/>
    <cellStyle name="td" xfId="25"/>
    <cellStyle name="tr" xfId="21"/>
    <cellStyle name="xl21" xfId="26"/>
    <cellStyle name="xl22" xfId="1"/>
    <cellStyle name="xl23" xfId="13"/>
    <cellStyle name="xl24" xfId="14"/>
    <cellStyle name="xl25" xfId="6"/>
    <cellStyle name="xl26" xfId="2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3" xfId="34"/>
    <cellStyle name="Обычный_Лист1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7"/>
  <sheetViews>
    <sheetView showGridLines="0" tabSelected="1" zoomScaleNormal="100" zoomScaleSheetLayoutView="100" workbookViewId="0">
      <selection activeCell="G129" sqref="G129"/>
    </sheetView>
  </sheetViews>
  <sheetFormatPr defaultRowHeight="15" outlineLevelRow="7" x14ac:dyDescent="0.25"/>
  <cols>
    <col min="1" max="1" width="45.7109375" style="16" customWidth="1"/>
    <col min="2" max="4" width="8.7109375" style="16" customWidth="1"/>
    <col min="5" max="5" width="15.7109375" style="16" customWidth="1"/>
    <col min="6" max="6" width="10.7109375" style="16" customWidth="1"/>
    <col min="7" max="8" width="15.7109375" style="17" customWidth="1"/>
    <col min="9" max="16384" width="9.140625" style="16"/>
  </cols>
  <sheetData>
    <row r="1" spans="1:12" s="17" customFormat="1" ht="15.75" x14ac:dyDescent="0.25">
      <c r="A1" s="24" t="s">
        <v>228</v>
      </c>
      <c r="B1" s="24"/>
      <c r="C1" s="24"/>
      <c r="D1" s="24"/>
      <c r="E1" s="24"/>
      <c r="F1" s="24"/>
      <c r="G1" s="24"/>
      <c r="H1" s="24"/>
      <c r="I1" s="1"/>
      <c r="J1" s="1"/>
      <c r="K1" s="1"/>
      <c r="L1" s="1"/>
    </row>
    <row r="2" spans="1:12" s="17" customFormat="1" ht="15.75" x14ac:dyDescent="0.25">
      <c r="A2" s="25" t="s">
        <v>181</v>
      </c>
      <c r="B2" s="25"/>
      <c r="C2" s="25"/>
      <c r="D2" s="25"/>
      <c r="E2" s="25"/>
      <c r="F2" s="25"/>
      <c r="G2" s="25"/>
      <c r="H2" s="25"/>
      <c r="I2" s="2"/>
      <c r="J2" s="2"/>
      <c r="K2" s="2"/>
      <c r="L2" s="2"/>
    </row>
    <row r="3" spans="1:12" s="17" customFormat="1" ht="15.75" x14ac:dyDescent="0.25">
      <c r="A3" s="26" t="s">
        <v>182</v>
      </c>
      <c r="B3" s="26"/>
      <c r="C3" s="26"/>
      <c r="D3" s="26"/>
      <c r="E3" s="26"/>
      <c r="F3" s="26"/>
      <c r="G3" s="26"/>
      <c r="H3" s="26"/>
      <c r="I3" s="3"/>
      <c r="J3" s="3"/>
      <c r="K3" s="3"/>
      <c r="L3" s="3"/>
    </row>
    <row r="4" spans="1:12" s="17" customFormat="1" ht="15.75" x14ac:dyDescent="0.25">
      <c r="A4" s="25" t="s">
        <v>183</v>
      </c>
      <c r="B4" s="25"/>
      <c r="C4" s="25"/>
      <c r="D4" s="25"/>
      <c r="E4" s="25"/>
      <c r="F4" s="25"/>
      <c r="G4" s="25"/>
      <c r="H4" s="25"/>
      <c r="I4" s="2"/>
      <c r="J4" s="2"/>
      <c r="K4" s="2"/>
      <c r="L4" s="2"/>
    </row>
    <row r="5" spans="1:12" s="17" customFormat="1" ht="15.75" x14ac:dyDescent="0.25">
      <c r="A5" s="27" t="s">
        <v>229</v>
      </c>
      <c r="B5" s="27"/>
      <c r="C5" s="27"/>
      <c r="D5" s="27"/>
      <c r="E5" s="27"/>
      <c r="F5" s="27"/>
      <c r="G5" s="27"/>
      <c r="H5" s="27"/>
      <c r="I5" s="4"/>
      <c r="J5" s="4"/>
      <c r="K5" s="4"/>
      <c r="L5" s="4"/>
    </row>
    <row r="6" spans="1:12" s="17" customFormat="1" x14ac:dyDescent="0.25">
      <c r="A6" s="5"/>
      <c r="B6" s="5"/>
      <c r="C6" s="5"/>
      <c r="D6" s="5"/>
      <c r="E6" s="5"/>
      <c r="F6" s="5"/>
      <c r="G6" s="6"/>
      <c r="H6" s="6"/>
    </row>
    <row r="7" spans="1:12" s="17" customFormat="1" ht="15.75" x14ac:dyDescent="0.25">
      <c r="A7" s="28" t="s">
        <v>192</v>
      </c>
      <c r="B7" s="28"/>
      <c r="C7" s="28"/>
      <c r="D7" s="28"/>
      <c r="E7" s="28"/>
      <c r="F7" s="28"/>
      <c r="G7" s="28"/>
      <c r="H7" s="28"/>
    </row>
    <row r="8" spans="1:12" s="17" customFormat="1" ht="66.75" customHeight="1" x14ac:dyDescent="0.25">
      <c r="A8" s="29" t="s">
        <v>184</v>
      </c>
      <c r="B8" s="29"/>
      <c r="C8" s="29"/>
      <c r="D8" s="29"/>
      <c r="E8" s="29"/>
      <c r="F8" s="29"/>
      <c r="G8" s="29"/>
      <c r="H8" s="29"/>
    </row>
    <row r="9" spans="1:12" s="17" customFormat="1" x14ac:dyDescent="0.25">
      <c r="A9" s="35"/>
      <c r="B9" s="36"/>
      <c r="C9" s="36"/>
      <c r="D9" s="36"/>
      <c r="E9" s="36"/>
      <c r="F9" s="36"/>
      <c r="G9" s="36"/>
    </row>
    <row r="10" spans="1:12" s="17" customFormat="1" x14ac:dyDescent="0.25">
      <c r="A10" s="30" t="s">
        <v>185</v>
      </c>
      <c r="B10" s="30"/>
      <c r="C10" s="30"/>
      <c r="D10" s="30"/>
      <c r="E10" s="30"/>
      <c r="F10" s="30"/>
      <c r="G10" s="30"/>
      <c r="H10" s="30"/>
    </row>
    <row r="11" spans="1:12" s="17" customFormat="1" ht="30" x14ac:dyDescent="0.25">
      <c r="A11" s="7" t="s">
        <v>0</v>
      </c>
      <c r="B11" s="8" t="s">
        <v>186</v>
      </c>
      <c r="C11" s="8" t="s">
        <v>187</v>
      </c>
      <c r="D11" s="8" t="s">
        <v>188</v>
      </c>
      <c r="E11" s="8" t="s">
        <v>189</v>
      </c>
      <c r="F11" s="9" t="s">
        <v>190</v>
      </c>
      <c r="G11" s="10" t="s">
        <v>191</v>
      </c>
      <c r="H11" s="10" t="s">
        <v>230</v>
      </c>
    </row>
    <row r="12" spans="1:12" s="17" customFormat="1" x14ac:dyDescent="0.25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9">
        <v>6</v>
      </c>
      <c r="G12" s="20">
        <v>7</v>
      </c>
      <c r="H12" s="20">
        <v>7</v>
      </c>
    </row>
    <row r="13" spans="1:12" ht="38.25" x14ac:dyDescent="0.25">
      <c r="A13" s="11" t="s">
        <v>1</v>
      </c>
      <c r="B13" s="13" t="s">
        <v>2</v>
      </c>
      <c r="C13" s="13" t="s">
        <v>3</v>
      </c>
      <c r="D13" s="13" t="s">
        <v>3</v>
      </c>
      <c r="E13" s="13" t="s">
        <v>4</v>
      </c>
      <c r="F13" s="13" t="s">
        <v>5</v>
      </c>
      <c r="G13" s="14">
        <f>G14</f>
        <v>-220000</v>
      </c>
      <c r="H13" s="14"/>
    </row>
    <row r="14" spans="1:12" ht="15.75" outlineLevel="1" x14ac:dyDescent="0.25">
      <c r="A14" s="11" t="s">
        <v>6</v>
      </c>
      <c r="B14" s="13" t="s">
        <v>2</v>
      </c>
      <c r="C14" s="13" t="s">
        <v>7</v>
      </c>
      <c r="D14" s="13" t="s">
        <v>3</v>
      </c>
      <c r="E14" s="13" t="s">
        <v>4</v>
      </c>
      <c r="F14" s="13" t="s">
        <v>5</v>
      </c>
      <c r="G14" s="14">
        <f>G15</f>
        <v>-220000</v>
      </c>
      <c r="H14" s="14"/>
    </row>
    <row r="15" spans="1:12" ht="38.25" outlineLevel="2" x14ac:dyDescent="0.25">
      <c r="A15" s="11" t="s">
        <v>8</v>
      </c>
      <c r="B15" s="13" t="s">
        <v>2</v>
      </c>
      <c r="C15" s="13" t="s">
        <v>7</v>
      </c>
      <c r="D15" s="13" t="s">
        <v>9</v>
      </c>
      <c r="E15" s="13" t="s">
        <v>4</v>
      </c>
      <c r="F15" s="13" t="s">
        <v>5</v>
      </c>
      <c r="G15" s="14">
        <f>G16</f>
        <v>-220000</v>
      </c>
      <c r="H15" s="14"/>
    </row>
    <row r="16" spans="1:12" ht="15.75" outlineLevel="3" x14ac:dyDescent="0.25">
      <c r="A16" s="11" t="s">
        <v>10</v>
      </c>
      <c r="B16" s="13" t="s">
        <v>2</v>
      </c>
      <c r="C16" s="13" t="s">
        <v>7</v>
      </c>
      <c r="D16" s="13" t="s">
        <v>9</v>
      </c>
      <c r="E16" s="13" t="s">
        <v>11</v>
      </c>
      <c r="F16" s="13" t="s">
        <v>5</v>
      </c>
      <c r="G16" s="14">
        <f>G17</f>
        <v>-220000</v>
      </c>
      <c r="H16" s="14"/>
    </row>
    <row r="17" spans="1:8" ht="25.5" outlineLevel="6" x14ac:dyDescent="0.25">
      <c r="A17" s="11" t="s">
        <v>12</v>
      </c>
      <c r="B17" s="13" t="s">
        <v>2</v>
      </c>
      <c r="C17" s="13" t="s">
        <v>7</v>
      </c>
      <c r="D17" s="13" t="s">
        <v>9</v>
      </c>
      <c r="E17" s="13" t="s">
        <v>13</v>
      </c>
      <c r="F17" s="13" t="s">
        <v>5</v>
      </c>
      <c r="G17" s="14">
        <f>G18</f>
        <v>-220000</v>
      </c>
      <c r="H17" s="14"/>
    </row>
    <row r="18" spans="1:8" ht="25.5" outlineLevel="7" x14ac:dyDescent="0.25">
      <c r="A18" s="11" t="s">
        <v>14</v>
      </c>
      <c r="B18" s="13" t="s">
        <v>2</v>
      </c>
      <c r="C18" s="13" t="s">
        <v>7</v>
      </c>
      <c r="D18" s="13" t="s">
        <v>9</v>
      </c>
      <c r="E18" s="13" t="s">
        <v>13</v>
      </c>
      <c r="F18" s="13" t="s">
        <v>15</v>
      </c>
      <c r="G18" s="14">
        <v>-220000</v>
      </c>
      <c r="H18" s="14"/>
    </row>
    <row r="19" spans="1:8" ht="38.25" x14ac:dyDescent="0.25">
      <c r="A19" s="11" t="s">
        <v>16</v>
      </c>
      <c r="B19" s="13" t="s">
        <v>17</v>
      </c>
      <c r="C19" s="13" t="s">
        <v>3</v>
      </c>
      <c r="D19" s="13" t="s">
        <v>3</v>
      </c>
      <c r="E19" s="13" t="s">
        <v>4</v>
      </c>
      <c r="F19" s="13" t="s">
        <v>5</v>
      </c>
      <c r="G19" s="14">
        <f>G20+G50+G57+G71</f>
        <v>-12305484.060000001</v>
      </c>
      <c r="H19" s="14">
        <f>H20+H50+H57+H71</f>
        <v>-7094442</v>
      </c>
    </row>
    <row r="20" spans="1:8" ht="15.75" outlineLevel="1" x14ac:dyDescent="0.25">
      <c r="A20" s="11" t="s">
        <v>6</v>
      </c>
      <c r="B20" s="13" t="s">
        <v>17</v>
      </c>
      <c r="C20" s="13" t="s">
        <v>7</v>
      </c>
      <c r="D20" s="13" t="s">
        <v>3</v>
      </c>
      <c r="E20" s="13" t="s">
        <v>4</v>
      </c>
      <c r="F20" s="13" t="s">
        <v>5</v>
      </c>
      <c r="G20" s="14">
        <f>G21+G29</f>
        <v>931878</v>
      </c>
      <c r="H20" s="14"/>
    </row>
    <row r="21" spans="1:8" ht="51" outlineLevel="2" x14ac:dyDescent="0.25">
      <c r="A21" s="11" t="s">
        <v>18</v>
      </c>
      <c r="B21" s="13" t="s">
        <v>17</v>
      </c>
      <c r="C21" s="13" t="s">
        <v>7</v>
      </c>
      <c r="D21" s="13" t="s">
        <v>19</v>
      </c>
      <c r="E21" s="13" t="s">
        <v>4</v>
      </c>
      <c r="F21" s="13" t="s">
        <v>5</v>
      </c>
      <c r="G21" s="14">
        <f>G22</f>
        <v>-632314</v>
      </c>
      <c r="H21" s="14"/>
    </row>
    <row r="22" spans="1:8" ht="25.5" outlineLevel="3" x14ac:dyDescent="0.25">
      <c r="A22" s="11" t="s">
        <v>20</v>
      </c>
      <c r="B22" s="13" t="s">
        <v>17</v>
      </c>
      <c r="C22" s="13" t="s">
        <v>7</v>
      </c>
      <c r="D22" s="13" t="s">
        <v>19</v>
      </c>
      <c r="E22" s="13" t="s">
        <v>21</v>
      </c>
      <c r="F22" s="13" t="s">
        <v>5</v>
      </c>
      <c r="G22" s="14">
        <f>G23</f>
        <v>-632314</v>
      </c>
      <c r="H22" s="14"/>
    </row>
    <row r="23" spans="1:8" ht="25.5" outlineLevel="4" x14ac:dyDescent="0.25">
      <c r="A23" s="11" t="s">
        <v>22</v>
      </c>
      <c r="B23" s="13" t="s">
        <v>17</v>
      </c>
      <c r="C23" s="13" t="s">
        <v>7</v>
      </c>
      <c r="D23" s="13" t="s">
        <v>19</v>
      </c>
      <c r="E23" s="13" t="s">
        <v>23</v>
      </c>
      <c r="F23" s="13" t="s">
        <v>5</v>
      </c>
      <c r="G23" s="14">
        <f>G24</f>
        <v>-632314</v>
      </c>
      <c r="H23" s="14"/>
    </row>
    <row r="24" spans="1:8" ht="25.5" outlineLevel="5" x14ac:dyDescent="0.25">
      <c r="A24" s="11" t="s">
        <v>24</v>
      </c>
      <c r="B24" s="13" t="s">
        <v>17</v>
      </c>
      <c r="C24" s="13" t="s">
        <v>7</v>
      </c>
      <c r="D24" s="13" t="s">
        <v>19</v>
      </c>
      <c r="E24" s="13" t="s">
        <v>25</v>
      </c>
      <c r="F24" s="13" t="s">
        <v>5</v>
      </c>
      <c r="G24" s="14">
        <f>G25+G27</f>
        <v>-632314</v>
      </c>
      <c r="H24" s="14"/>
    </row>
    <row r="25" spans="1:8" ht="15.75" outlineLevel="6" x14ac:dyDescent="0.25">
      <c r="A25" s="11" t="s">
        <v>26</v>
      </c>
      <c r="B25" s="13" t="s">
        <v>17</v>
      </c>
      <c r="C25" s="13" t="s">
        <v>7</v>
      </c>
      <c r="D25" s="13" t="s">
        <v>19</v>
      </c>
      <c r="E25" s="13" t="s">
        <v>27</v>
      </c>
      <c r="F25" s="13" t="s">
        <v>5</v>
      </c>
      <c r="G25" s="14">
        <f>G26</f>
        <v>-450000</v>
      </c>
      <c r="H25" s="14"/>
    </row>
    <row r="26" spans="1:8" ht="25.5" outlineLevel="7" x14ac:dyDescent="0.25">
      <c r="A26" s="11" t="s">
        <v>14</v>
      </c>
      <c r="B26" s="13" t="s">
        <v>17</v>
      </c>
      <c r="C26" s="13" t="s">
        <v>7</v>
      </c>
      <c r="D26" s="13" t="s">
        <v>19</v>
      </c>
      <c r="E26" s="13" t="s">
        <v>27</v>
      </c>
      <c r="F26" s="13" t="s">
        <v>15</v>
      </c>
      <c r="G26" s="14">
        <v>-450000</v>
      </c>
      <c r="H26" s="14"/>
    </row>
    <row r="27" spans="1:8" ht="15.75" outlineLevel="7" x14ac:dyDescent="0.25">
      <c r="A27" s="11" t="s">
        <v>193</v>
      </c>
      <c r="B27" s="13" t="s">
        <v>17</v>
      </c>
      <c r="C27" s="13" t="s">
        <v>7</v>
      </c>
      <c r="D27" s="13" t="s">
        <v>19</v>
      </c>
      <c r="E27" s="13" t="s">
        <v>194</v>
      </c>
      <c r="F27" s="13" t="s">
        <v>5</v>
      </c>
      <c r="G27" s="14">
        <f>G28</f>
        <v>-182314</v>
      </c>
      <c r="H27" s="14"/>
    </row>
    <row r="28" spans="1:8" ht="15.75" outlineLevel="7" x14ac:dyDescent="0.25">
      <c r="A28" s="12" t="s">
        <v>195</v>
      </c>
      <c r="B28" s="13" t="s">
        <v>17</v>
      </c>
      <c r="C28" s="13" t="s">
        <v>7</v>
      </c>
      <c r="D28" s="13" t="s">
        <v>19</v>
      </c>
      <c r="E28" s="13" t="s">
        <v>194</v>
      </c>
      <c r="F28" s="13" t="s">
        <v>196</v>
      </c>
      <c r="G28" s="14">
        <v>-182314</v>
      </c>
      <c r="H28" s="14"/>
    </row>
    <row r="29" spans="1:8" ht="15.75" outlineLevel="2" x14ac:dyDescent="0.25">
      <c r="A29" s="11" t="s">
        <v>28</v>
      </c>
      <c r="B29" s="13" t="s">
        <v>17</v>
      </c>
      <c r="C29" s="13" t="s">
        <v>7</v>
      </c>
      <c r="D29" s="13" t="s">
        <v>29</v>
      </c>
      <c r="E29" s="13" t="s">
        <v>4</v>
      </c>
      <c r="F29" s="13" t="s">
        <v>5</v>
      </c>
      <c r="G29" s="14">
        <f>G30+G47</f>
        <v>1564192</v>
      </c>
      <c r="H29" s="14"/>
    </row>
    <row r="30" spans="1:8" ht="25.5" outlineLevel="3" x14ac:dyDescent="0.25">
      <c r="A30" s="11" t="s">
        <v>20</v>
      </c>
      <c r="B30" s="13" t="s">
        <v>17</v>
      </c>
      <c r="C30" s="13" t="s">
        <v>7</v>
      </c>
      <c r="D30" s="13" t="s">
        <v>29</v>
      </c>
      <c r="E30" s="13" t="s">
        <v>21</v>
      </c>
      <c r="F30" s="13" t="s">
        <v>5</v>
      </c>
      <c r="G30" s="14">
        <f>G31+G43+G38</f>
        <v>1504192</v>
      </c>
      <c r="H30" s="14"/>
    </row>
    <row r="31" spans="1:8" ht="25.5" outlineLevel="4" x14ac:dyDescent="0.25">
      <c r="A31" s="11" t="s">
        <v>22</v>
      </c>
      <c r="B31" s="13" t="s">
        <v>17</v>
      </c>
      <c r="C31" s="13" t="s">
        <v>7</v>
      </c>
      <c r="D31" s="13" t="s">
        <v>29</v>
      </c>
      <c r="E31" s="13" t="s">
        <v>23</v>
      </c>
      <c r="F31" s="13" t="s">
        <v>5</v>
      </c>
      <c r="G31" s="14">
        <f>G32</f>
        <v>1672898</v>
      </c>
      <c r="H31" s="14"/>
    </row>
    <row r="32" spans="1:8" ht="51" outlineLevel="5" x14ac:dyDescent="0.25">
      <c r="A32" s="11" t="s">
        <v>30</v>
      </c>
      <c r="B32" s="13" t="s">
        <v>17</v>
      </c>
      <c r="C32" s="13" t="s">
        <v>7</v>
      </c>
      <c r="D32" s="13" t="s">
        <v>29</v>
      </c>
      <c r="E32" s="13" t="s">
        <v>31</v>
      </c>
      <c r="F32" s="13" t="s">
        <v>5</v>
      </c>
      <c r="G32" s="14">
        <f>G33+G36</f>
        <v>1672898</v>
      </c>
      <c r="H32" s="14"/>
    </row>
    <row r="33" spans="1:8" ht="25.5" outlineLevel="6" x14ac:dyDescent="0.25">
      <c r="A33" s="11" t="s">
        <v>32</v>
      </c>
      <c r="B33" s="13" t="s">
        <v>17</v>
      </c>
      <c r="C33" s="13" t="s">
        <v>7</v>
      </c>
      <c r="D33" s="13" t="s">
        <v>29</v>
      </c>
      <c r="E33" s="13" t="s">
        <v>33</v>
      </c>
      <c r="F33" s="13" t="s">
        <v>5</v>
      </c>
      <c r="G33" s="14">
        <f>G34+G35</f>
        <v>1680674</v>
      </c>
      <c r="H33" s="14"/>
    </row>
    <row r="34" spans="1:8" ht="25.5" outlineLevel="7" x14ac:dyDescent="0.25">
      <c r="A34" s="11" t="s">
        <v>34</v>
      </c>
      <c r="B34" s="13" t="s">
        <v>17</v>
      </c>
      <c r="C34" s="13" t="s">
        <v>7</v>
      </c>
      <c r="D34" s="13" t="s">
        <v>29</v>
      </c>
      <c r="E34" s="13" t="s">
        <v>33</v>
      </c>
      <c r="F34" s="13" t="s">
        <v>35</v>
      </c>
      <c r="G34" s="14">
        <f>1500000+214490</f>
        <v>1714490</v>
      </c>
      <c r="H34" s="14"/>
    </row>
    <row r="35" spans="1:8" ht="15.75" outlineLevel="7" x14ac:dyDescent="0.25">
      <c r="A35" s="12" t="s">
        <v>195</v>
      </c>
      <c r="B35" s="13" t="s">
        <v>17</v>
      </c>
      <c r="C35" s="13" t="s">
        <v>7</v>
      </c>
      <c r="D35" s="13" t="s">
        <v>29</v>
      </c>
      <c r="E35" s="13" t="s">
        <v>33</v>
      </c>
      <c r="F35" s="13" t="s">
        <v>196</v>
      </c>
      <c r="G35" s="14">
        <v>-33816</v>
      </c>
      <c r="H35" s="14"/>
    </row>
    <row r="36" spans="1:8" ht="15.75" outlineLevel="7" x14ac:dyDescent="0.25">
      <c r="A36" s="11" t="s">
        <v>193</v>
      </c>
      <c r="B36" s="13" t="s">
        <v>17</v>
      </c>
      <c r="C36" s="13" t="s">
        <v>7</v>
      </c>
      <c r="D36" s="13" t="s">
        <v>29</v>
      </c>
      <c r="E36" s="13" t="s">
        <v>197</v>
      </c>
      <c r="F36" s="13" t="s">
        <v>5</v>
      </c>
      <c r="G36" s="14">
        <f>G37</f>
        <v>-7776</v>
      </c>
      <c r="H36" s="14"/>
    </row>
    <row r="37" spans="1:8" ht="15.75" outlineLevel="7" x14ac:dyDescent="0.25">
      <c r="A37" s="12" t="s">
        <v>195</v>
      </c>
      <c r="B37" s="13" t="s">
        <v>17</v>
      </c>
      <c r="C37" s="13" t="s">
        <v>7</v>
      </c>
      <c r="D37" s="13" t="s">
        <v>29</v>
      </c>
      <c r="E37" s="13" t="s">
        <v>197</v>
      </c>
      <c r="F37" s="13" t="s">
        <v>196</v>
      </c>
      <c r="G37" s="14">
        <v>-7776</v>
      </c>
      <c r="H37" s="14"/>
    </row>
    <row r="38" spans="1:8" ht="38.25" outlineLevel="5" x14ac:dyDescent="0.25">
      <c r="A38" s="11" t="s">
        <v>36</v>
      </c>
      <c r="B38" s="13" t="s">
        <v>17</v>
      </c>
      <c r="C38" s="13" t="s">
        <v>7</v>
      </c>
      <c r="D38" s="13" t="s">
        <v>29</v>
      </c>
      <c r="E38" s="13" t="s">
        <v>37</v>
      </c>
      <c r="F38" s="13" t="s">
        <v>5</v>
      </c>
      <c r="G38" s="14">
        <f>G39+G41</f>
        <v>345500</v>
      </c>
      <c r="H38" s="14"/>
    </row>
    <row r="39" spans="1:8" ht="38.25" outlineLevel="6" x14ac:dyDescent="0.25">
      <c r="A39" s="11" t="s">
        <v>38</v>
      </c>
      <c r="B39" s="13" t="s">
        <v>17</v>
      </c>
      <c r="C39" s="13" t="s">
        <v>7</v>
      </c>
      <c r="D39" s="13" t="s">
        <v>29</v>
      </c>
      <c r="E39" s="13" t="s">
        <v>39</v>
      </c>
      <c r="F39" s="13" t="s">
        <v>5</v>
      </c>
      <c r="G39" s="14">
        <f>G40</f>
        <v>353000</v>
      </c>
      <c r="H39" s="14"/>
    </row>
    <row r="40" spans="1:8" ht="15.75" outlineLevel="7" x14ac:dyDescent="0.25">
      <c r="A40" s="11" t="s">
        <v>40</v>
      </c>
      <c r="B40" s="13" t="s">
        <v>17</v>
      </c>
      <c r="C40" s="13" t="s">
        <v>7</v>
      </c>
      <c r="D40" s="13" t="s">
        <v>29</v>
      </c>
      <c r="E40" s="13" t="s">
        <v>39</v>
      </c>
      <c r="F40" s="13" t="s">
        <v>41</v>
      </c>
      <c r="G40" s="14">
        <v>353000</v>
      </c>
      <c r="H40" s="14"/>
    </row>
    <row r="41" spans="1:8" ht="15.75" outlineLevel="7" x14ac:dyDescent="0.25">
      <c r="A41" s="11" t="s">
        <v>193</v>
      </c>
      <c r="B41" s="13" t="s">
        <v>17</v>
      </c>
      <c r="C41" s="13" t="s">
        <v>7</v>
      </c>
      <c r="D41" s="13" t="s">
        <v>29</v>
      </c>
      <c r="E41" s="13" t="s">
        <v>198</v>
      </c>
      <c r="F41" s="13" t="s">
        <v>5</v>
      </c>
      <c r="G41" s="14">
        <f>G42</f>
        <v>-7500</v>
      </c>
      <c r="H41" s="14"/>
    </row>
    <row r="42" spans="1:8" ht="15.75" outlineLevel="7" x14ac:dyDescent="0.25">
      <c r="A42" s="12" t="s">
        <v>40</v>
      </c>
      <c r="B42" s="13" t="s">
        <v>17</v>
      </c>
      <c r="C42" s="13" t="s">
        <v>7</v>
      </c>
      <c r="D42" s="13" t="s">
        <v>29</v>
      </c>
      <c r="E42" s="13" t="s">
        <v>198</v>
      </c>
      <c r="F42" s="13" t="s">
        <v>41</v>
      </c>
      <c r="G42" s="14">
        <v>-7500</v>
      </c>
      <c r="H42" s="14"/>
    </row>
    <row r="43" spans="1:8" ht="38.25" outlineLevel="7" x14ac:dyDescent="0.25">
      <c r="A43" s="11" t="s">
        <v>199</v>
      </c>
      <c r="B43" s="13" t="s">
        <v>17</v>
      </c>
      <c r="C43" s="13" t="s">
        <v>7</v>
      </c>
      <c r="D43" s="13" t="s">
        <v>29</v>
      </c>
      <c r="E43" s="13" t="s">
        <v>200</v>
      </c>
      <c r="F43" s="13" t="s">
        <v>5</v>
      </c>
      <c r="G43" s="14">
        <f>G44</f>
        <v>-514206</v>
      </c>
      <c r="H43" s="14"/>
    </row>
    <row r="44" spans="1:8" ht="38.25" outlineLevel="7" x14ac:dyDescent="0.25">
      <c r="A44" s="11" t="s">
        <v>201</v>
      </c>
      <c r="B44" s="13" t="s">
        <v>17</v>
      </c>
      <c r="C44" s="13" t="s">
        <v>7</v>
      </c>
      <c r="D44" s="13" t="s">
        <v>29</v>
      </c>
      <c r="E44" s="13" t="s">
        <v>202</v>
      </c>
      <c r="F44" s="13" t="s">
        <v>5</v>
      </c>
      <c r="G44" s="14">
        <f>G45</f>
        <v>-514206</v>
      </c>
      <c r="H44" s="14"/>
    </row>
    <row r="45" spans="1:8" ht="38.25" outlineLevel="7" x14ac:dyDescent="0.25">
      <c r="A45" s="11" t="s">
        <v>203</v>
      </c>
      <c r="B45" s="13" t="s">
        <v>17</v>
      </c>
      <c r="C45" s="13" t="s">
        <v>7</v>
      </c>
      <c r="D45" s="13" t="s">
        <v>29</v>
      </c>
      <c r="E45" s="13" t="s">
        <v>204</v>
      </c>
      <c r="F45" s="13" t="s">
        <v>5</v>
      </c>
      <c r="G45" s="14">
        <f>G46</f>
        <v>-514206</v>
      </c>
      <c r="H45" s="14"/>
    </row>
    <row r="46" spans="1:8" ht="15.75" outlineLevel="7" x14ac:dyDescent="0.25">
      <c r="A46" s="12" t="s">
        <v>205</v>
      </c>
      <c r="B46" s="13" t="s">
        <v>17</v>
      </c>
      <c r="C46" s="13" t="s">
        <v>7</v>
      </c>
      <c r="D46" s="13" t="s">
        <v>29</v>
      </c>
      <c r="E46" s="13" t="s">
        <v>204</v>
      </c>
      <c r="F46" s="13" t="s">
        <v>206</v>
      </c>
      <c r="G46" s="14">
        <v>-514206</v>
      </c>
      <c r="H46" s="14"/>
    </row>
    <row r="47" spans="1:8" ht="15.75" outlineLevel="3" x14ac:dyDescent="0.25">
      <c r="A47" s="11" t="s">
        <v>10</v>
      </c>
      <c r="B47" s="13" t="s">
        <v>17</v>
      </c>
      <c r="C47" s="13" t="s">
        <v>7</v>
      </c>
      <c r="D47" s="13" t="s">
        <v>29</v>
      </c>
      <c r="E47" s="13" t="s">
        <v>11</v>
      </c>
      <c r="F47" s="13" t="s">
        <v>5</v>
      </c>
      <c r="G47" s="14">
        <v>60000</v>
      </c>
      <c r="H47" s="14"/>
    </row>
    <row r="48" spans="1:8" ht="51" outlineLevel="6" x14ac:dyDescent="0.25">
      <c r="A48" s="11" t="s">
        <v>42</v>
      </c>
      <c r="B48" s="13" t="s">
        <v>17</v>
      </c>
      <c r="C48" s="13" t="s">
        <v>7</v>
      </c>
      <c r="D48" s="13" t="s">
        <v>29</v>
      </c>
      <c r="E48" s="13" t="s">
        <v>43</v>
      </c>
      <c r="F48" s="13" t="s">
        <v>5</v>
      </c>
      <c r="G48" s="14">
        <v>60000</v>
      </c>
      <c r="H48" s="14"/>
    </row>
    <row r="49" spans="1:8" ht="25.5" outlineLevel="7" x14ac:dyDescent="0.25">
      <c r="A49" s="11" t="s">
        <v>34</v>
      </c>
      <c r="B49" s="13" t="s">
        <v>17</v>
      </c>
      <c r="C49" s="13" t="s">
        <v>7</v>
      </c>
      <c r="D49" s="13" t="s">
        <v>29</v>
      </c>
      <c r="E49" s="13" t="s">
        <v>43</v>
      </c>
      <c r="F49" s="13" t="s">
        <v>35</v>
      </c>
      <c r="G49" s="14">
        <v>60000</v>
      </c>
      <c r="H49" s="14"/>
    </row>
    <row r="50" spans="1:8" ht="15.75" outlineLevel="1" x14ac:dyDescent="0.25">
      <c r="A50" s="11" t="s">
        <v>44</v>
      </c>
      <c r="B50" s="13" t="s">
        <v>17</v>
      </c>
      <c r="C50" s="13" t="s">
        <v>45</v>
      </c>
      <c r="D50" s="13" t="s">
        <v>3</v>
      </c>
      <c r="E50" s="13" t="s">
        <v>4</v>
      </c>
      <c r="F50" s="13" t="s">
        <v>5</v>
      </c>
      <c r="G50" s="14">
        <f t="shared" ref="G50:G55" si="0">G51</f>
        <v>-1100000</v>
      </c>
      <c r="H50" s="14"/>
    </row>
    <row r="51" spans="1:8" ht="15.75" outlineLevel="2" x14ac:dyDescent="0.25">
      <c r="A51" s="11" t="s">
        <v>46</v>
      </c>
      <c r="B51" s="13" t="s">
        <v>17</v>
      </c>
      <c r="C51" s="13" t="s">
        <v>45</v>
      </c>
      <c r="D51" s="13" t="s">
        <v>47</v>
      </c>
      <c r="E51" s="13" t="s">
        <v>4</v>
      </c>
      <c r="F51" s="13" t="s">
        <v>5</v>
      </c>
      <c r="G51" s="14">
        <f t="shared" si="0"/>
        <v>-1100000</v>
      </c>
      <c r="H51" s="14"/>
    </row>
    <row r="52" spans="1:8" ht="25.5" outlineLevel="3" x14ac:dyDescent="0.25">
      <c r="A52" s="11" t="s">
        <v>48</v>
      </c>
      <c r="B52" s="13" t="s">
        <v>17</v>
      </c>
      <c r="C52" s="13" t="s">
        <v>45</v>
      </c>
      <c r="D52" s="13" t="s">
        <v>47</v>
      </c>
      <c r="E52" s="13" t="s">
        <v>49</v>
      </c>
      <c r="F52" s="13" t="s">
        <v>5</v>
      </c>
      <c r="G52" s="14">
        <f t="shared" si="0"/>
        <v>-1100000</v>
      </c>
      <c r="H52" s="14"/>
    </row>
    <row r="53" spans="1:8" ht="25.5" outlineLevel="4" x14ac:dyDescent="0.25">
      <c r="A53" s="11" t="s">
        <v>50</v>
      </c>
      <c r="B53" s="13" t="s">
        <v>17</v>
      </c>
      <c r="C53" s="13" t="s">
        <v>45</v>
      </c>
      <c r="D53" s="13" t="s">
        <v>47</v>
      </c>
      <c r="E53" s="13" t="s">
        <v>51</v>
      </c>
      <c r="F53" s="13" t="s">
        <v>5</v>
      </c>
      <c r="G53" s="14">
        <f t="shared" si="0"/>
        <v>-1100000</v>
      </c>
      <c r="H53" s="14"/>
    </row>
    <row r="54" spans="1:8" ht="25.5" outlineLevel="5" x14ac:dyDescent="0.25">
      <c r="A54" s="11" t="s">
        <v>52</v>
      </c>
      <c r="B54" s="13" t="s">
        <v>17</v>
      </c>
      <c r="C54" s="13" t="s">
        <v>45</v>
      </c>
      <c r="D54" s="13" t="s">
        <v>47</v>
      </c>
      <c r="E54" s="13" t="s">
        <v>53</v>
      </c>
      <c r="F54" s="13" t="s">
        <v>5</v>
      </c>
      <c r="G54" s="14">
        <f t="shared" si="0"/>
        <v>-1100000</v>
      </c>
      <c r="H54" s="14"/>
    </row>
    <row r="55" spans="1:8" ht="15.75" outlineLevel="6" x14ac:dyDescent="0.25">
      <c r="A55" s="11" t="s">
        <v>54</v>
      </c>
      <c r="B55" s="13" t="s">
        <v>17</v>
      </c>
      <c r="C55" s="13" t="s">
        <v>45</v>
      </c>
      <c r="D55" s="13" t="s">
        <v>47</v>
      </c>
      <c r="E55" s="13" t="s">
        <v>55</v>
      </c>
      <c r="F55" s="13" t="s">
        <v>5</v>
      </c>
      <c r="G55" s="14">
        <f t="shared" si="0"/>
        <v>-1100000</v>
      </c>
      <c r="H55" s="14"/>
    </row>
    <row r="56" spans="1:8" ht="25.5" outlineLevel="7" x14ac:dyDescent="0.25">
      <c r="A56" s="11" t="s">
        <v>56</v>
      </c>
      <c r="B56" s="13" t="s">
        <v>17</v>
      </c>
      <c r="C56" s="13" t="s">
        <v>45</v>
      </c>
      <c r="D56" s="13" t="s">
        <v>47</v>
      </c>
      <c r="E56" s="13" t="s">
        <v>55</v>
      </c>
      <c r="F56" s="13" t="s">
        <v>57</v>
      </c>
      <c r="G56" s="14">
        <v>-1100000</v>
      </c>
      <c r="H56" s="14"/>
    </row>
    <row r="57" spans="1:8" ht="15.75" outlineLevel="1" x14ac:dyDescent="0.25">
      <c r="A57" s="11" t="s">
        <v>58</v>
      </c>
      <c r="B57" s="13" t="s">
        <v>17</v>
      </c>
      <c r="C57" s="13" t="s">
        <v>59</v>
      </c>
      <c r="D57" s="13" t="s">
        <v>3</v>
      </c>
      <c r="E57" s="13" t="s">
        <v>4</v>
      </c>
      <c r="F57" s="13" t="s">
        <v>5</v>
      </c>
      <c r="G57" s="14">
        <f>G58+G66</f>
        <v>-334236</v>
      </c>
      <c r="H57" s="14"/>
    </row>
    <row r="58" spans="1:8" ht="15.75" outlineLevel="2" x14ac:dyDescent="0.25">
      <c r="A58" s="11" t="s">
        <v>60</v>
      </c>
      <c r="B58" s="13" t="s">
        <v>17</v>
      </c>
      <c r="C58" s="13" t="s">
        <v>59</v>
      </c>
      <c r="D58" s="13" t="s">
        <v>47</v>
      </c>
      <c r="E58" s="13" t="s">
        <v>4</v>
      </c>
      <c r="F58" s="13" t="s">
        <v>5</v>
      </c>
      <c r="G58" s="14">
        <f>G59</f>
        <v>-464236</v>
      </c>
      <c r="H58" s="14"/>
    </row>
    <row r="59" spans="1:8" ht="25.5" outlineLevel="3" x14ac:dyDescent="0.25">
      <c r="A59" s="11" t="s">
        <v>61</v>
      </c>
      <c r="B59" s="13" t="s">
        <v>17</v>
      </c>
      <c r="C59" s="13" t="s">
        <v>59</v>
      </c>
      <c r="D59" s="13" t="s">
        <v>47</v>
      </c>
      <c r="E59" s="13" t="s">
        <v>62</v>
      </c>
      <c r="F59" s="13" t="s">
        <v>5</v>
      </c>
      <c r="G59" s="14">
        <f>G60</f>
        <v>-464236</v>
      </c>
      <c r="H59" s="14"/>
    </row>
    <row r="60" spans="1:8" ht="25.5" outlineLevel="4" x14ac:dyDescent="0.25">
      <c r="A60" s="11" t="s">
        <v>63</v>
      </c>
      <c r="B60" s="13" t="s">
        <v>17</v>
      </c>
      <c r="C60" s="13" t="s">
        <v>59</v>
      </c>
      <c r="D60" s="13" t="s">
        <v>47</v>
      </c>
      <c r="E60" s="13" t="s">
        <v>64</v>
      </c>
      <c r="F60" s="13" t="s">
        <v>5</v>
      </c>
      <c r="G60" s="14">
        <f>G61</f>
        <v>-464236</v>
      </c>
      <c r="H60" s="14"/>
    </row>
    <row r="61" spans="1:8" ht="51" outlineLevel="5" x14ac:dyDescent="0.25">
      <c r="A61" s="11" t="s">
        <v>65</v>
      </c>
      <c r="B61" s="13" t="s">
        <v>17</v>
      </c>
      <c r="C61" s="13" t="s">
        <v>59</v>
      </c>
      <c r="D61" s="13" t="s">
        <v>47</v>
      </c>
      <c r="E61" s="13" t="s">
        <v>66</v>
      </c>
      <c r="F61" s="13" t="s">
        <v>5</v>
      </c>
      <c r="G61" s="14">
        <f>G62+G64</f>
        <v>-464236</v>
      </c>
      <c r="H61" s="14"/>
    </row>
    <row r="62" spans="1:8" ht="15.75" outlineLevel="5" x14ac:dyDescent="0.25">
      <c r="A62" s="11" t="s">
        <v>193</v>
      </c>
      <c r="B62" s="13" t="s">
        <v>17</v>
      </c>
      <c r="C62" s="13" t="s">
        <v>59</v>
      </c>
      <c r="D62" s="13" t="s">
        <v>47</v>
      </c>
      <c r="E62" s="13" t="s">
        <v>207</v>
      </c>
      <c r="F62" s="13" t="s">
        <v>5</v>
      </c>
      <c r="G62" s="14">
        <f>G63</f>
        <v>-13722</v>
      </c>
      <c r="H62" s="14"/>
    </row>
    <row r="63" spans="1:8" ht="15.75" outlineLevel="5" x14ac:dyDescent="0.25">
      <c r="A63" s="12" t="s">
        <v>40</v>
      </c>
      <c r="B63" s="13" t="s">
        <v>17</v>
      </c>
      <c r="C63" s="13" t="s">
        <v>59</v>
      </c>
      <c r="D63" s="13" t="s">
        <v>47</v>
      </c>
      <c r="E63" s="13" t="s">
        <v>207</v>
      </c>
      <c r="F63" s="13" t="s">
        <v>41</v>
      </c>
      <c r="G63" s="14">
        <v>-13722</v>
      </c>
      <c r="H63" s="14"/>
    </row>
    <row r="64" spans="1:8" ht="25.5" outlineLevel="6" x14ac:dyDescent="0.25">
      <c r="A64" s="11" t="s">
        <v>67</v>
      </c>
      <c r="B64" s="13" t="s">
        <v>17</v>
      </c>
      <c r="C64" s="13" t="s">
        <v>59</v>
      </c>
      <c r="D64" s="13" t="s">
        <v>47</v>
      </c>
      <c r="E64" s="13" t="s">
        <v>68</v>
      </c>
      <c r="F64" s="13" t="s">
        <v>5</v>
      </c>
      <c r="G64" s="14">
        <f>G65</f>
        <v>-450514</v>
      </c>
      <c r="H64" s="14"/>
    </row>
    <row r="65" spans="1:8" ht="15.75" outlineLevel="7" x14ac:dyDescent="0.25">
      <c r="A65" s="11" t="s">
        <v>40</v>
      </c>
      <c r="B65" s="13" t="s">
        <v>17</v>
      </c>
      <c r="C65" s="13" t="s">
        <v>59</v>
      </c>
      <c r="D65" s="13" t="s">
        <v>47</v>
      </c>
      <c r="E65" s="13" t="s">
        <v>68</v>
      </c>
      <c r="F65" s="13" t="s">
        <v>41</v>
      </c>
      <c r="G65" s="14">
        <f>-450000+(-514)</f>
        <v>-450514</v>
      </c>
      <c r="H65" s="14"/>
    </row>
    <row r="66" spans="1:8" ht="15.75" outlineLevel="2" x14ac:dyDescent="0.25">
      <c r="A66" s="11" t="s">
        <v>69</v>
      </c>
      <c r="B66" s="13" t="s">
        <v>17</v>
      </c>
      <c r="C66" s="13" t="s">
        <v>59</v>
      </c>
      <c r="D66" s="13" t="s">
        <v>59</v>
      </c>
      <c r="E66" s="13" t="s">
        <v>4</v>
      </c>
      <c r="F66" s="13" t="s">
        <v>5</v>
      </c>
      <c r="G66" s="14">
        <f>G67</f>
        <v>130000</v>
      </c>
      <c r="H66" s="14"/>
    </row>
    <row r="67" spans="1:8" ht="25.5" outlineLevel="3" x14ac:dyDescent="0.25">
      <c r="A67" s="11" t="s">
        <v>70</v>
      </c>
      <c r="B67" s="13" t="s">
        <v>17</v>
      </c>
      <c r="C67" s="13" t="s">
        <v>59</v>
      </c>
      <c r="D67" s="13" t="s">
        <v>59</v>
      </c>
      <c r="E67" s="13" t="s">
        <v>71</v>
      </c>
      <c r="F67" s="13" t="s">
        <v>5</v>
      </c>
      <c r="G67" s="14">
        <f>G68</f>
        <v>130000</v>
      </c>
      <c r="H67" s="14"/>
    </row>
    <row r="68" spans="1:8" ht="38.25" outlineLevel="5" x14ac:dyDescent="0.25">
      <c r="A68" s="11" t="s">
        <v>72</v>
      </c>
      <c r="B68" s="13" t="s">
        <v>17</v>
      </c>
      <c r="C68" s="13" t="s">
        <v>59</v>
      </c>
      <c r="D68" s="13" t="s">
        <v>59</v>
      </c>
      <c r="E68" s="13" t="s">
        <v>73</v>
      </c>
      <c r="F68" s="13" t="s">
        <v>5</v>
      </c>
      <c r="G68" s="14">
        <f>G69</f>
        <v>130000</v>
      </c>
      <c r="H68" s="14"/>
    </row>
    <row r="69" spans="1:8" ht="25.5" outlineLevel="6" x14ac:dyDescent="0.25">
      <c r="A69" s="11" t="s">
        <v>74</v>
      </c>
      <c r="B69" s="13" t="s">
        <v>17</v>
      </c>
      <c r="C69" s="13" t="s">
        <v>59</v>
      </c>
      <c r="D69" s="13" t="s">
        <v>59</v>
      </c>
      <c r="E69" s="13" t="s">
        <v>75</v>
      </c>
      <c r="F69" s="13" t="s">
        <v>5</v>
      </c>
      <c r="G69" s="14">
        <f>G70</f>
        <v>130000</v>
      </c>
      <c r="H69" s="14"/>
    </row>
    <row r="70" spans="1:8" ht="15.75" outlineLevel="7" x14ac:dyDescent="0.25">
      <c r="A70" s="11" t="s">
        <v>40</v>
      </c>
      <c r="B70" s="13" t="s">
        <v>17</v>
      </c>
      <c r="C70" s="13" t="s">
        <v>59</v>
      </c>
      <c r="D70" s="13" t="s">
        <v>59</v>
      </c>
      <c r="E70" s="13" t="s">
        <v>75</v>
      </c>
      <c r="F70" s="13" t="s">
        <v>41</v>
      </c>
      <c r="G70" s="14">
        <v>130000</v>
      </c>
      <c r="H70" s="14"/>
    </row>
    <row r="71" spans="1:8" ht="15.75" outlineLevel="1" x14ac:dyDescent="0.25">
      <c r="A71" s="11" t="s">
        <v>76</v>
      </c>
      <c r="B71" s="13" t="s">
        <v>17</v>
      </c>
      <c r="C71" s="13" t="s">
        <v>77</v>
      </c>
      <c r="D71" s="13" t="s">
        <v>3</v>
      </c>
      <c r="E71" s="13" t="s">
        <v>4</v>
      </c>
      <c r="F71" s="13" t="s">
        <v>5</v>
      </c>
      <c r="G71" s="14">
        <f>G72</f>
        <v>-11803126.060000001</v>
      </c>
      <c r="H71" s="14">
        <f>H72</f>
        <v>-7094442</v>
      </c>
    </row>
    <row r="72" spans="1:8" ht="15.75" outlineLevel="2" x14ac:dyDescent="0.25">
      <c r="A72" s="11" t="s">
        <v>78</v>
      </c>
      <c r="B72" s="13" t="s">
        <v>17</v>
      </c>
      <c r="C72" s="13" t="s">
        <v>77</v>
      </c>
      <c r="D72" s="13" t="s">
        <v>7</v>
      </c>
      <c r="E72" s="13" t="s">
        <v>4</v>
      </c>
      <c r="F72" s="13" t="s">
        <v>5</v>
      </c>
      <c r="G72" s="14">
        <f>G73+G100</f>
        <v>-11803126.060000001</v>
      </c>
      <c r="H72" s="14">
        <f>H73+H100</f>
        <v>-7094442</v>
      </c>
    </row>
    <row r="73" spans="1:8" ht="25.5" outlineLevel="3" x14ac:dyDescent="0.25">
      <c r="A73" s="11" t="s">
        <v>61</v>
      </c>
      <c r="B73" s="13" t="s">
        <v>17</v>
      </c>
      <c r="C73" s="13" t="s">
        <v>77</v>
      </c>
      <c r="D73" s="13" t="s">
        <v>7</v>
      </c>
      <c r="E73" s="13" t="s">
        <v>62</v>
      </c>
      <c r="F73" s="13" t="s">
        <v>5</v>
      </c>
      <c r="G73" s="14">
        <f>G74+G83+G94</f>
        <v>2357437.94</v>
      </c>
      <c r="H73" s="14"/>
    </row>
    <row r="74" spans="1:8" ht="25.5" outlineLevel="4" x14ac:dyDescent="0.25">
      <c r="A74" s="11" t="s">
        <v>79</v>
      </c>
      <c r="B74" s="13" t="s">
        <v>17</v>
      </c>
      <c r="C74" s="13" t="s">
        <v>77</v>
      </c>
      <c r="D74" s="13" t="s">
        <v>7</v>
      </c>
      <c r="E74" s="13" t="s">
        <v>80</v>
      </c>
      <c r="F74" s="13" t="s">
        <v>5</v>
      </c>
      <c r="G74" s="14">
        <f>G75+G80</f>
        <v>1982338</v>
      </c>
      <c r="H74" s="14"/>
    </row>
    <row r="75" spans="1:8" ht="38.25" outlineLevel="5" x14ac:dyDescent="0.25">
      <c r="A75" s="11" t="s">
        <v>81</v>
      </c>
      <c r="B75" s="13" t="s">
        <v>17</v>
      </c>
      <c r="C75" s="13" t="s">
        <v>77</v>
      </c>
      <c r="D75" s="13" t="s">
        <v>7</v>
      </c>
      <c r="E75" s="13" t="s">
        <v>82</v>
      </c>
      <c r="F75" s="13" t="s">
        <v>5</v>
      </c>
      <c r="G75" s="14">
        <f>G76+G78</f>
        <v>1689338</v>
      </c>
      <c r="H75" s="14"/>
    </row>
    <row r="76" spans="1:8" ht="15.75" outlineLevel="5" x14ac:dyDescent="0.25">
      <c r="A76" s="11" t="s">
        <v>193</v>
      </c>
      <c r="B76" s="13" t="s">
        <v>17</v>
      </c>
      <c r="C76" s="13" t="s">
        <v>77</v>
      </c>
      <c r="D76" s="13" t="s">
        <v>7</v>
      </c>
      <c r="E76" s="13" t="s">
        <v>208</v>
      </c>
      <c r="F76" s="13" t="s">
        <v>5</v>
      </c>
      <c r="G76" s="14">
        <f>G77</f>
        <v>-13262</v>
      </c>
      <c r="H76" s="14"/>
    </row>
    <row r="77" spans="1:8" ht="15.75" outlineLevel="5" x14ac:dyDescent="0.25">
      <c r="A77" s="12" t="s">
        <v>40</v>
      </c>
      <c r="B77" s="13" t="s">
        <v>17</v>
      </c>
      <c r="C77" s="13" t="s">
        <v>77</v>
      </c>
      <c r="D77" s="13" t="s">
        <v>7</v>
      </c>
      <c r="E77" s="13" t="s">
        <v>208</v>
      </c>
      <c r="F77" s="13" t="s">
        <v>41</v>
      </c>
      <c r="G77" s="14">
        <v>-13262</v>
      </c>
      <c r="H77" s="14"/>
    </row>
    <row r="78" spans="1:8" ht="38.25" outlineLevel="6" x14ac:dyDescent="0.25">
      <c r="A78" s="11" t="s">
        <v>83</v>
      </c>
      <c r="B78" s="13" t="s">
        <v>17</v>
      </c>
      <c r="C78" s="13" t="s">
        <v>77</v>
      </c>
      <c r="D78" s="13" t="s">
        <v>7</v>
      </c>
      <c r="E78" s="13" t="s">
        <v>84</v>
      </c>
      <c r="F78" s="13" t="s">
        <v>5</v>
      </c>
      <c r="G78" s="14">
        <f>G79</f>
        <v>1702600</v>
      </c>
      <c r="H78" s="14"/>
    </row>
    <row r="79" spans="1:8" ht="15.75" outlineLevel="7" x14ac:dyDescent="0.25">
      <c r="A79" s="11" t="s">
        <v>40</v>
      </c>
      <c r="B79" s="13" t="s">
        <v>17</v>
      </c>
      <c r="C79" s="13" t="s">
        <v>77</v>
      </c>
      <c r="D79" s="13" t="s">
        <v>7</v>
      </c>
      <c r="E79" s="13" t="s">
        <v>84</v>
      </c>
      <c r="F79" s="13" t="s">
        <v>41</v>
      </c>
      <c r="G79" s="14">
        <f>852600+850000</f>
        <v>1702600</v>
      </c>
      <c r="H79" s="14"/>
    </row>
    <row r="80" spans="1:8" ht="25.5" outlineLevel="5" x14ac:dyDescent="0.25">
      <c r="A80" s="11" t="s">
        <v>85</v>
      </c>
      <c r="B80" s="13" t="s">
        <v>17</v>
      </c>
      <c r="C80" s="13" t="s">
        <v>77</v>
      </c>
      <c r="D80" s="13" t="s">
        <v>7</v>
      </c>
      <c r="E80" s="13" t="s">
        <v>86</v>
      </c>
      <c r="F80" s="13" t="s">
        <v>5</v>
      </c>
      <c r="G80" s="14">
        <f>G81</f>
        <v>293000</v>
      </c>
      <c r="H80" s="14"/>
    </row>
    <row r="81" spans="1:8" ht="25.5" outlineLevel="6" x14ac:dyDescent="0.25">
      <c r="A81" s="11" t="s">
        <v>87</v>
      </c>
      <c r="B81" s="13" t="s">
        <v>17</v>
      </c>
      <c r="C81" s="13" t="s">
        <v>77</v>
      </c>
      <c r="D81" s="13" t="s">
        <v>7</v>
      </c>
      <c r="E81" s="13" t="s">
        <v>88</v>
      </c>
      <c r="F81" s="13" t="s">
        <v>5</v>
      </c>
      <c r="G81" s="14">
        <f>G82</f>
        <v>293000</v>
      </c>
      <c r="H81" s="14"/>
    </row>
    <row r="82" spans="1:8" ht="15.75" outlineLevel="7" x14ac:dyDescent="0.25">
      <c r="A82" s="11" t="s">
        <v>40</v>
      </c>
      <c r="B82" s="13" t="s">
        <v>17</v>
      </c>
      <c r="C82" s="13" t="s">
        <v>77</v>
      </c>
      <c r="D82" s="13" t="s">
        <v>7</v>
      </c>
      <c r="E82" s="13" t="s">
        <v>88</v>
      </c>
      <c r="F82" s="13" t="s">
        <v>41</v>
      </c>
      <c r="G82" s="14">
        <v>293000</v>
      </c>
      <c r="H82" s="14"/>
    </row>
    <row r="83" spans="1:8" ht="38.25" outlineLevel="4" x14ac:dyDescent="0.25">
      <c r="A83" s="11" t="s">
        <v>89</v>
      </c>
      <c r="B83" s="13" t="s">
        <v>17</v>
      </c>
      <c r="C83" s="13" t="s">
        <v>77</v>
      </c>
      <c r="D83" s="13" t="s">
        <v>7</v>
      </c>
      <c r="E83" s="13" t="s">
        <v>90</v>
      </c>
      <c r="F83" s="13" t="s">
        <v>5</v>
      </c>
      <c r="G83" s="14">
        <f>G84+G91</f>
        <v>-648362.05999999994</v>
      </c>
      <c r="H83" s="14"/>
    </row>
    <row r="84" spans="1:8" ht="38.25" outlineLevel="5" x14ac:dyDescent="0.25">
      <c r="A84" s="11" t="s">
        <v>91</v>
      </c>
      <c r="B84" s="13" t="s">
        <v>17</v>
      </c>
      <c r="C84" s="13" t="s">
        <v>77</v>
      </c>
      <c r="D84" s="13" t="s">
        <v>7</v>
      </c>
      <c r="E84" s="13" t="s">
        <v>92</v>
      </c>
      <c r="F84" s="13" t="s">
        <v>5</v>
      </c>
      <c r="G84" s="14">
        <f>G85+G87+G89</f>
        <v>-678605.36</v>
      </c>
      <c r="H84" s="14"/>
    </row>
    <row r="85" spans="1:8" ht="15.75" outlineLevel="5" x14ac:dyDescent="0.25">
      <c r="A85" s="11" t="s">
        <v>193</v>
      </c>
      <c r="B85" s="13" t="s">
        <v>17</v>
      </c>
      <c r="C85" s="13" t="s">
        <v>77</v>
      </c>
      <c r="D85" s="13" t="s">
        <v>7</v>
      </c>
      <c r="E85" s="13" t="s">
        <v>209</v>
      </c>
      <c r="F85" s="13" t="s">
        <v>5</v>
      </c>
      <c r="G85" s="14">
        <f>G86</f>
        <v>-69433</v>
      </c>
      <c r="H85" s="14"/>
    </row>
    <row r="86" spans="1:8" ht="15.75" outlineLevel="5" x14ac:dyDescent="0.25">
      <c r="A86" s="12" t="s">
        <v>40</v>
      </c>
      <c r="B86" s="13" t="s">
        <v>17</v>
      </c>
      <c r="C86" s="13" t="s">
        <v>77</v>
      </c>
      <c r="D86" s="13" t="s">
        <v>7</v>
      </c>
      <c r="E86" s="13" t="s">
        <v>209</v>
      </c>
      <c r="F86" s="13" t="s">
        <v>41</v>
      </c>
      <c r="G86" s="14">
        <v>-69433</v>
      </c>
      <c r="H86" s="14"/>
    </row>
    <row r="87" spans="1:8" ht="38.25" outlineLevel="6" x14ac:dyDescent="0.25">
      <c r="A87" s="11" t="s">
        <v>93</v>
      </c>
      <c r="B87" s="13" t="s">
        <v>17</v>
      </c>
      <c r="C87" s="13" t="s">
        <v>77</v>
      </c>
      <c r="D87" s="13" t="s">
        <v>7</v>
      </c>
      <c r="E87" s="13" t="s">
        <v>94</v>
      </c>
      <c r="F87" s="13" t="s">
        <v>5</v>
      </c>
      <c r="G87" s="14">
        <f>G88</f>
        <v>-600000</v>
      </c>
      <c r="H87" s="14"/>
    </row>
    <row r="88" spans="1:8" ht="15.75" outlineLevel="7" x14ac:dyDescent="0.25">
      <c r="A88" s="11" t="s">
        <v>40</v>
      </c>
      <c r="B88" s="13" t="s">
        <v>17</v>
      </c>
      <c r="C88" s="13" t="s">
        <v>77</v>
      </c>
      <c r="D88" s="13" t="s">
        <v>7</v>
      </c>
      <c r="E88" s="13" t="s">
        <v>94</v>
      </c>
      <c r="F88" s="13" t="s">
        <v>41</v>
      </c>
      <c r="G88" s="14">
        <v>-600000</v>
      </c>
      <c r="H88" s="14"/>
    </row>
    <row r="89" spans="1:8" ht="51" outlineLevel="6" x14ac:dyDescent="0.25">
      <c r="A89" s="11" t="s">
        <v>95</v>
      </c>
      <c r="B89" s="13" t="s">
        <v>17</v>
      </c>
      <c r="C89" s="13" t="s">
        <v>77</v>
      </c>
      <c r="D89" s="13" t="s">
        <v>7</v>
      </c>
      <c r="E89" s="13" t="s">
        <v>96</v>
      </c>
      <c r="F89" s="13" t="s">
        <v>5</v>
      </c>
      <c r="G89" s="14">
        <f>G90</f>
        <v>-9172.36</v>
      </c>
      <c r="H89" s="14"/>
    </row>
    <row r="90" spans="1:8" ht="15.75" outlineLevel="7" x14ac:dyDescent="0.25">
      <c r="A90" s="11" t="s">
        <v>40</v>
      </c>
      <c r="B90" s="13" t="s">
        <v>17</v>
      </c>
      <c r="C90" s="13" t="s">
        <v>77</v>
      </c>
      <c r="D90" s="13" t="s">
        <v>7</v>
      </c>
      <c r="E90" s="13" t="s">
        <v>96</v>
      </c>
      <c r="F90" s="13" t="s">
        <v>41</v>
      </c>
      <c r="G90" s="14">
        <v>-9172.36</v>
      </c>
      <c r="H90" s="14"/>
    </row>
    <row r="91" spans="1:8" ht="38.25" outlineLevel="5" x14ac:dyDescent="0.25">
      <c r="A91" s="11" t="s">
        <v>97</v>
      </c>
      <c r="B91" s="13" t="s">
        <v>17</v>
      </c>
      <c r="C91" s="13" t="s">
        <v>77</v>
      </c>
      <c r="D91" s="13" t="s">
        <v>7</v>
      </c>
      <c r="E91" s="13" t="s">
        <v>98</v>
      </c>
      <c r="F91" s="13" t="s">
        <v>5</v>
      </c>
      <c r="G91" s="14">
        <f>G92</f>
        <v>30243.3</v>
      </c>
      <c r="H91" s="14"/>
    </row>
    <row r="92" spans="1:8" ht="89.25" outlineLevel="6" x14ac:dyDescent="0.25">
      <c r="A92" s="11" t="s">
        <v>99</v>
      </c>
      <c r="B92" s="13" t="s">
        <v>17</v>
      </c>
      <c r="C92" s="13" t="s">
        <v>77</v>
      </c>
      <c r="D92" s="13" t="s">
        <v>7</v>
      </c>
      <c r="E92" s="13" t="s">
        <v>100</v>
      </c>
      <c r="F92" s="13" t="s">
        <v>5</v>
      </c>
      <c r="G92" s="14">
        <f>G93</f>
        <v>30243.3</v>
      </c>
      <c r="H92" s="14"/>
    </row>
    <row r="93" spans="1:8" ht="15.75" outlineLevel="7" x14ac:dyDescent="0.25">
      <c r="A93" s="11" t="s">
        <v>40</v>
      </c>
      <c r="B93" s="13" t="s">
        <v>17</v>
      </c>
      <c r="C93" s="13" t="s">
        <v>77</v>
      </c>
      <c r="D93" s="13" t="s">
        <v>7</v>
      </c>
      <c r="E93" s="13" t="s">
        <v>100</v>
      </c>
      <c r="F93" s="13" t="s">
        <v>41</v>
      </c>
      <c r="G93" s="14">
        <v>30243.3</v>
      </c>
      <c r="H93" s="14"/>
    </row>
    <row r="94" spans="1:8" ht="25.5" outlineLevel="4" x14ac:dyDescent="0.25">
      <c r="A94" s="11" t="s">
        <v>101</v>
      </c>
      <c r="B94" s="13" t="s">
        <v>17</v>
      </c>
      <c r="C94" s="13" t="s">
        <v>77</v>
      </c>
      <c r="D94" s="13" t="s">
        <v>7</v>
      </c>
      <c r="E94" s="13" t="s">
        <v>102</v>
      </c>
      <c r="F94" s="13" t="s">
        <v>5</v>
      </c>
      <c r="G94" s="14">
        <f>G95</f>
        <v>1023462</v>
      </c>
      <c r="H94" s="14"/>
    </row>
    <row r="95" spans="1:8" ht="38.25" outlineLevel="5" x14ac:dyDescent="0.25">
      <c r="A95" s="11" t="s">
        <v>103</v>
      </c>
      <c r="B95" s="13" t="s">
        <v>17</v>
      </c>
      <c r="C95" s="13" t="s">
        <v>77</v>
      </c>
      <c r="D95" s="13" t="s">
        <v>7</v>
      </c>
      <c r="E95" s="13" t="s">
        <v>104</v>
      </c>
      <c r="F95" s="13" t="s">
        <v>5</v>
      </c>
      <c r="G95" s="14">
        <f>G96+G98</f>
        <v>1023462</v>
      </c>
      <c r="H95" s="14"/>
    </row>
    <row r="96" spans="1:8" ht="15.75" outlineLevel="5" x14ac:dyDescent="0.25">
      <c r="A96" s="11" t="s">
        <v>193</v>
      </c>
      <c r="B96" s="13" t="s">
        <v>17</v>
      </c>
      <c r="C96" s="13" t="s">
        <v>77</v>
      </c>
      <c r="D96" s="13" t="s">
        <v>7</v>
      </c>
      <c r="E96" s="13" t="s">
        <v>210</v>
      </c>
      <c r="F96" s="13" t="s">
        <v>5</v>
      </c>
      <c r="G96" s="14">
        <f>G97</f>
        <v>-7838</v>
      </c>
      <c r="H96" s="14"/>
    </row>
    <row r="97" spans="1:8" ht="15.75" outlineLevel="5" x14ac:dyDescent="0.25">
      <c r="A97" s="12" t="s">
        <v>40</v>
      </c>
      <c r="B97" s="13" t="s">
        <v>17</v>
      </c>
      <c r="C97" s="13" t="s">
        <v>77</v>
      </c>
      <c r="D97" s="13" t="s">
        <v>7</v>
      </c>
      <c r="E97" s="13" t="s">
        <v>210</v>
      </c>
      <c r="F97" s="13" t="s">
        <v>41</v>
      </c>
      <c r="G97" s="14">
        <v>-7838</v>
      </c>
      <c r="H97" s="14"/>
    </row>
    <row r="98" spans="1:8" ht="25.5" outlineLevel="6" x14ac:dyDescent="0.25">
      <c r="A98" s="11" t="s">
        <v>105</v>
      </c>
      <c r="B98" s="13" t="s">
        <v>17</v>
      </c>
      <c r="C98" s="13" t="s">
        <v>77</v>
      </c>
      <c r="D98" s="13" t="s">
        <v>7</v>
      </c>
      <c r="E98" s="13" t="s">
        <v>106</v>
      </c>
      <c r="F98" s="13" t="s">
        <v>5</v>
      </c>
      <c r="G98" s="14">
        <f>G99</f>
        <v>1031300</v>
      </c>
      <c r="H98" s="14"/>
    </row>
    <row r="99" spans="1:8" ht="15.75" outlineLevel="7" x14ac:dyDescent="0.25">
      <c r="A99" s="11" t="s">
        <v>40</v>
      </c>
      <c r="B99" s="13" t="s">
        <v>17</v>
      </c>
      <c r="C99" s="13" t="s">
        <v>77</v>
      </c>
      <c r="D99" s="13" t="s">
        <v>7</v>
      </c>
      <c r="E99" s="13" t="s">
        <v>106</v>
      </c>
      <c r="F99" s="13" t="s">
        <v>41</v>
      </c>
      <c r="G99" s="14">
        <f>531300+500000</f>
        <v>1031300</v>
      </c>
      <c r="H99" s="14"/>
    </row>
    <row r="100" spans="1:8" ht="25.5" outlineLevel="3" x14ac:dyDescent="0.25">
      <c r="A100" s="11" t="s">
        <v>107</v>
      </c>
      <c r="B100" s="13" t="s">
        <v>17</v>
      </c>
      <c r="C100" s="13" t="s">
        <v>77</v>
      </c>
      <c r="D100" s="13" t="s">
        <v>7</v>
      </c>
      <c r="E100" s="13" t="s">
        <v>108</v>
      </c>
      <c r="F100" s="13" t="s">
        <v>5</v>
      </c>
      <c r="G100" s="14">
        <f t="shared" ref="G100:H103" si="1">G101</f>
        <v>-14160564</v>
      </c>
      <c r="H100" s="14">
        <f t="shared" si="1"/>
        <v>-7094442</v>
      </c>
    </row>
    <row r="101" spans="1:8" ht="25.5" outlineLevel="4" x14ac:dyDescent="0.25">
      <c r="A101" s="11" t="s">
        <v>109</v>
      </c>
      <c r="B101" s="13" t="s">
        <v>17</v>
      </c>
      <c r="C101" s="13" t="s">
        <v>77</v>
      </c>
      <c r="D101" s="13" t="s">
        <v>7</v>
      </c>
      <c r="E101" s="13" t="s">
        <v>110</v>
      </c>
      <c r="F101" s="13" t="s">
        <v>5</v>
      </c>
      <c r="G101" s="14">
        <f t="shared" si="1"/>
        <v>-14160564</v>
      </c>
      <c r="H101" s="14">
        <f t="shared" si="1"/>
        <v>-7094442</v>
      </c>
    </row>
    <row r="102" spans="1:8" ht="25.5" outlineLevel="5" x14ac:dyDescent="0.25">
      <c r="A102" s="11" t="s">
        <v>111</v>
      </c>
      <c r="B102" s="13" t="s">
        <v>17</v>
      </c>
      <c r="C102" s="13" t="s">
        <v>77</v>
      </c>
      <c r="D102" s="13" t="s">
        <v>7</v>
      </c>
      <c r="E102" s="13" t="s">
        <v>112</v>
      </c>
      <c r="F102" s="13" t="s">
        <v>5</v>
      </c>
      <c r="G102" s="14">
        <f t="shared" si="1"/>
        <v>-14160564</v>
      </c>
      <c r="H102" s="14">
        <f t="shared" si="1"/>
        <v>-7094442</v>
      </c>
    </row>
    <row r="103" spans="1:8" ht="25.5" outlineLevel="6" x14ac:dyDescent="0.25">
      <c r="A103" s="11" t="s">
        <v>113</v>
      </c>
      <c r="B103" s="13" t="s">
        <v>17</v>
      </c>
      <c r="C103" s="13" t="s">
        <v>77</v>
      </c>
      <c r="D103" s="13" t="s">
        <v>7</v>
      </c>
      <c r="E103" s="13" t="s">
        <v>114</v>
      </c>
      <c r="F103" s="13" t="s">
        <v>5</v>
      </c>
      <c r="G103" s="14">
        <f t="shared" si="1"/>
        <v>-14160564</v>
      </c>
      <c r="H103" s="14">
        <f t="shared" si="1"/>
        <v>-7094442</v>
      </c>
    </row>
    <row r="104" spans="1:8" ht="15.75" outlineLevel="7" x14ac:dyDescent="0.25">
      <c r="A104" s="11" t="s">
        <v>115</v>
      </c>
      <c r="B104" s="13" t="s">
        <v>17</v>
      </c>
      <c r="C104" s="13" t="s">
        <v>77</v>
      </c>
      <c r="D104" s="13" t="s">
        <v>7</v>
      </c>
      <c r="E104" s="13" t="s">
        <v>114</v>
      </c>
      <c r="F104" s="13" t="s">
        <v>116</v>
      </c>
      <c r="G104" s="14">
        <v>-14160564</v>
      </c>
      <c r="H104" s="14">
        <v>-7094442</v>
      </c>
    </row>
    <row r="105" spans="1:8" ht="51" x14ac:dyDescent="0.25">
      <c r="A105" s="11" t="s">
        <v>117</v>
      </c>
      <c r="B105" s="13" t="s">
        <v>118</v>
      </c>
      <c r="C105" s="13" t="s">
        <v>3</v>
      </c>
      <c r="D105" s="13" t="s">
        <v>3</v>
      </c>
      <c r="E105" s="13" t="s">
        <v>4</v>
      </c>
      <c r="F105" s="13" t="s">
        <v>5</v>
      </c>
      <c r="G105" s="14">
        <f>G106+G117+G124</f>
        <v>3473624.61</v>
      </c>
      <c r="H105" s="14"/>
    </row>
    <row r="106" spans="1:8" ht="15.75" outlineLevel="1" x14ac:dyDescent="0.25">
      <c r="A106" s="11" t="s">
        <v>6</v>
      </c>
      <c r="B106" s="13" t="s">
        <v>118</v>
      </c>
      <c r="C106" s="13" t="s">
        <v>7</v>
      </c>
      <c r="D106" s="13" t="s">
        <v>3</v>
      </c>
      <c r="E106" s="13" t="s">
        <v>4</v>
      </c>
      <c r="F106" s="13" t="s">
        <v>5</v>
      </c>
      <c r="G106" s="14">
        <f>G107</f>
        <v>-2008416</v>
      </c>
      <c r="H106" s="14"/>
    </row>
    <row r="107" spans="1:8" ht="51" outlineLevel="2" x14ac:dyDescent="0.25">
      <c r="A107" s="11" t="s">
        <v>18</v>
      </c>
      <c r="B107" s="13" t="s">
        <v>118</v>
      </c>
      <c r="C107" s="13" t="s">
        <v>7</v>
      </c>
      <c r="D107" s="13" t="s">
        <v>19</v>
      </c>
      <c r="E107" s="13" t="s">
        <v>4</v>
      </c>
      <c r="F107" s="13" t="s">
        <v>5</v>
      </c>
      <c r="G107" s="14">
        <f>G108</f>
        <v>-2008416</v>
      </c>
      <c r="H107" s="14"/>
    </row>
    <row r="108" spans="1:8" ht="25.5" outlineLevel="3" x14ac:dyDescent="0.25">
      <c r="A108" s="11" t="s">
        <v>20</v>
      </c>
      <c r="B108" s="13" t="s">
        <v>118</v>
      </c>
      <c r="C108" s="13" t="s">
        <v>7</v>
      </c>
      <c r="D108" s="13" t="s">
        <v>19</v>
      </c>
      <c r="E108" s="13" t="s">
        <v>21</v>
      </c>
      <c r="F108" s="13" t="s">
        <v>5</v>
      </c>
      <c r="G108" s="14">
        <f>G109</f>
        <v>-2008416</v>
      </c>
      <c r="H108" s="14"/>
    </row>
    <row r="109" spans="1:8" ht="25.5" outlineLevel="4" x14ac:dyDescent="0.25">
      <c r="A109" s="11" t="s">
        <v>22</v>
      </c>
      <c r="B109" s="13" t="s">
        <v>118</v>
      </c>
      <c r="C109" s="13" t="s">
        <v>7</v>
      </c>
      <c r="D109" s="13" t="s">
        <v>19</v>
      </c>
      <c r="E109" s="13" t="s">
        <v>23</v>
      </c>
      <c r="F109" s="13" t="s">
        <v>5</v>
      </c>
      <c r="G109" s="14">
        <f>G110</f>
        <v>-2008416</v>
      </c>
      <c r="H109" s="14"/>
    </row>
    <row r="110" spans="1:8" ht="25.5" outlineLevel="5" x14ac:dyDescent="0.25">
      <c r="A110" s="11" t="s">
        <v>24</v>
      </c>
      <c r="B110" s="13" t="s">
        <v>118</v>
      </c>
      <c r="C110" s="13" t="s">
        <v>7</v>
      </c>
      <c r="D110" s="13" t="s">
        <v>19</v>
      </c>
      <c r="E110" s="13" t="s">
        <v>25</v>
      </c>
      <c r="F110" s="13" t="s">
        <v>5</v>
      </c>
      <c r="G110" s="14">
        <f>G111+G113+G115</f>
        <v>-2008416</v>
      </c>
      <c r="H110" s="14"/>
    </row>
    <row r="111" spans="1:8" ht="15.75" outlineLevel="6" x14ac:dyDescent="0.25">
      <c r="A111" s="11" t="s">
        <v>26</v>
      </c>
      <c r="B111" s="13" t="s">
        <v>118</v>
      </c>
      <c r="C111" s="13" t="s">
        <v>7</v>
      </c>
      <c r="D111" s="13" t="s">
        <v>19</v>
      </c>
      <c r="E111" s="13" t="s">
        <v>27</v>
      </c>
      <c r="F111" s="13" t="s">
        <v>5</v>
      </c>
      <c r="G111" s="14">
        <f>G112</f>
        <v>-1300000</v>
      </c>
      <c r="H111" s="14"/>
    </row>
    <row r="112" spans="1:8" ht="25.5" outlineLevel="7" x14ac:dyDescent="0.25">
      <c r="A112" s="11" t="s">
        <v>14</v>
      </c>
      <c r="B112" s="13" t="s">
        <v>118</v>
      </c>
      <c r="C112" s="13" t="s">
        <v>7</v>
      </c>
      <c r="D112" s="13" t="s">
        <v>19</v>
      </c>
      <c r="E112" s="13" t="s">
        <v>27</v>
      </c>
      <c r="F112" s="13" t="s">
        <v>15</v>
      </c>
      <c r="G112" s="14">
        <v>-1300000</v>
      </c>
      <c r="H112" s="14"/>
    </row>
    <row r="113" spans="1:8" ht="15.75" outlineLevel="7" x14ac:dyDescent="0.25">
      <c r="A113" s="11" t="s">
        <v>26</v>
      </c>
      <c r="B113" s="13" t="s">
        <v>118</v>
      </c>
      <c r="C113" s="13" t="s">
        <v>7</v>
      </c>
      <c r="D113" s="13" t="s">
        <v>19</v>
      </c>
      <c r="E113" s="13" t="s">
        <v>27</v>
      </c>
      <c r="F113" s="13" t="s">
        <v>5</v>
      </c>
      <c r="G113" s="14">
        <v>-68916</v>
      </c>
      <c r="H113" s="14"/>
    </row>
    <row r="114" spans="1:8" ht="15.75" outlineLevel="7" x14ac:dyDescent="0.25">
      <c r="A114" s="12" t="s">
        <v>195</v>
      </c>
      <c r="B114" s="13" t="s">
        <v>118</v>
      </c>
      <c r="C114" s="13" t="s">
        <v>7</v>
      </c>
      <c r="D114" s="13" t="s">
        <v>19</v>
      </c>
      <c r="E114" s="13" t="s">
        <v>27</v>
      </c>
      <c r="F114" s="13" t="s">
        <v>196</v>
      </c>
      <c r="G114" s="14">
        <v>-68916</v>
      </c>
      <c r="H114" s="14"/>
    </row>
    <row r="115" spans="1:8" ht="15.75" outlineLevel="7" x14ac:dyDescent="0.25">
      <c r="A115" s="11" t="s">
        <v>193</v>
      </c>
      <c r="B115" s="13" t="s">
        <v>118</v>
      </c>
      <c r="C115" s="13" t="s">
        <v>7</v>
      </c>
      <c r="D115" s="13" t="s">
        <v>19</v>
      </c>
      <c r="E115" s="13" t="s">
        <v>194</v>
      </c>
      <c r="F115" s="13" t="s">
        <v>5</v>
      </c>
      <c r="G115" s="14">
        <v>-639500</v>
      </c>
      <c r="H115" s="14"/>
    </row>
    <row r="116" spans="1:8" ht="15.75" outlineLevel="7" x14ac:dyDescent="0.25">
      <c r="A116" s="12" t="s">
        <v>195</v>
      </c>
      <c r="B116" s="13" t="s">
        <v>118</v>
      </c>
      <c r="C116" s="13" t="s">
        <v>7</v>
      </c>
      <c r="D116" s="13" t="s">
        <v>19</v>
      </c>
      <c r="E116" s="13" t="s">
        <v>194</v>
      </c>
      <c r="F116" s="13" t="s">
        <v>196</v>
      </c>
      <c r="G116" s="14">
        <v>-639500</v>
      </c>
      <c r="H116" s="14"/>
    </row>
    <row r="117" spans="1:8" ht="15.75" outlineLevel="1" x14ac:dyDescent="0.25">
      <c r="A117" s="11" t="s">
        <v>119</v>
      </c>
      <c r="B117" s="13" t="s">
        <v>118</v>
      </c>
      <c r="C117" s="13" t="s">
        <v>19</v>
      </c>
      <c r="D117" s="13" t="s">
        <v>3</v>
      </c>
      <c r="E117" s="13" t="s">
        <v>4</v>
      </c>
      <c r="F117" s="13" t="s">
        <v>5</v>
      </c>
      <c r="G117" s="14">
        <f t="shared" ref="G117:G122" si="2">G118</f>
        <v>3641700</v>
      </c>
      <c r="H117" s="14"/>
    </row>
    <row r="118" spans="1:8" ht="15.75" outlineLevel="2" x14ac:dyDescent="0.25">
      <c r="A118" s="11" t="s">
        <v>120</v>
      </c>
      <c r="B118" s="13" t="s">
        <v>118</v>
      </c>
      <c r="C118" s="13" t="s">
        <v>19</v>
      </c>
      <c r="D118" s="13" t="s">
        <v>121</v>
      </c>
      <c r="E118" s="13" t="s">
        <v>4</v>
      </c>
      <c r="F118" s="13" t="s">
        <v>5</v>
      </c>
      <c r="G118" s="14">
        <f t="shared" si="2"/>
        <v>3641700</v>
      </c>
      <c r="H118" s="14"/>
    </row>
    <row r="119" spans="1:8" ht="25.5" outlineLevel="3" x14ac:dyDescent="0.25">
      <c r="A119" s="11" t="s">
        <v>48</v>
      </c>
      <c r="B119" s="13" t="s">
        <v>118</v>
      </c>
      <c r="C119" s="13" t="s">
        <v>19</v>
      </c>
      <c r="D119" s="13" t="s">
        <v>121</v>
      </c>
      <c r="E119" s="13" t="s">
        <v>49</v>
      </c>
      <c r="F119" s="13" t="s">
        <v>5</v>
      </c>
      <c r="G119" s="14">
        <f t="shared" si="2"/>
        <v>3641700</v>
      </c>
      <c r="H119" s="14"/>
    </row>
    <row r="120" spans="1:8" ht="51" outlineLevel="4" x14ac:dyDescent="0.25">
      <c r="A120" s="11" t="s">
        <v>122</v>
      </c>
      <c r="B120" s="13" t="s">
        <v>118</v>
      </c>
      <c r="C120" s="13" t="s">
        <v>19</v>
      </c>
      <c r="D120" s="13" t="s">
        <v>121</v>
      </c>
      <c r="E120" s="13" t="s">
        <v>123</v>
      </c>
      <c r="F120" s="13" t="s">
        <v>5</v>
      </c>
      <c r="G120" s="14">
        <f t="shared" si="2"/>
        <v>3641700</v>
      </c>
      <c r="H120" s="14"/>
    </row>
    <row r="121" spans="1:8" ht="38.25" outlineLevel="5" x14ac:dyDescent="0.25">
      <c r="A121" s="11" t="s">
        <v>124</v>
      </c>
      <c r="B121" s="13" t="s">
        <v>118</v>
      </c>
      <c r="C121" s="13" t="s">
        <v>19</v>
      </c>
      <c r="D121" s="13" t="s">
        <v>121</v>
      </c>
      <c r="E121" s="13" t="s">
        <v>125</v>
      </c>
      <c r="F121" s="13" t="s">
        <v>5</v>
      </c>
      <c r="G121" s="14">
        <f t="shared" si="2"/>
        <v>3641700</v>
      </c>
      <c r="H121" s="14"/>
    </row>
    <row r="122" spans="1:8" ht="38.25" outlineLevel="6" x14ac:dyDescent="0.25">
      <c r="A122" s="11" t="s">
        <v>126</v>
      </c>
      <c r="B122" s="13" t="s">
        <v>118</v>
      </c>
      <c r="C122" s="13" t="s">
        <v>19</v>
      </c>
      <c r="D122" s="13" t="s">
        <v>121</v>
      </c>
      <c r="E122" s="13" t="s">
        <v>127</v>
      </c>
      <c r="F122" s="13" t="s">
        <v>5</v>
      </c>
      <c r="G122" s="14">
        <f t="shared" si="2"/>
        <v>3641700</v>
      </c>
      <c r="H122" s="14"/>
    </row>
    <row r="123" spans="1:8" ht="25.5" outlineLevel="7" x14ac:dyDescent="0.25">
      <c r="A123" s="11" t="s">
        <v>56</v>
      </c>
      <c r="B123" s="13" t="s">
        <v>118</v>
      </c>
      <c r="C123" s="13" t="s">
        <v>19</v>
      </c>
      <c r="D123" s="13" t="s">
        <v>121</v>
      </c>
      <c r="E123" s="13" t="s">
        <v>127</v>
      </c>
      <c r="F123" s="13" t="s">
        <v>57</v>
      </c>
      <c r="G123" s="14">
        <v>3641700</v>
      </c>
      <c r="H123" s="14"/>
    </row>
    <row r="124" spans="1:8" ht="15.75" outlineLevel="1" x14ac:dyDescent="0.25">
      <c r="A124" s="11" t="s">
        <v>44</v>
      </c>
      <c r="B124" s="13" t="s">
        <v>118</v>
      </c>
      <c r="C124" s="13" t="s">
        <v>45</v>
      </c>
      <c r="D124" s="13" t="s">
        <v>3</v>
      </c>
      <c r="E124" s="13" t="s">
        <v>4</v>
      </c>
      <c r="F124" s="13" t="s">
        <v>5</v>
      </c>
      <c r="G124" s="14">
        <f>G125</f>
        <v>1840340.6099999999</v>
      </c>
      <c r="H124" s="14"/>
    </row>
    <row r="125" spans="1:8" ht="15.75" outlineLevel="2" x14ac:dyDescent="0.25">
      <c r="A125" s="11" t="s">
        <v>46</v>
      </c>
      <c r="B125" s="13" t="s">
        <v>118</v>
      </c>
      <c r="C125" s="13" t="s">
        <v>45</v>
      </c>
      <c r="D125" s="13" t="s">
        <v>47</v>
      </c>
      <c r="E125" s="13" t="s">
        <v>4</v>
      </c>
      <c r="F125" s="13" t="s">
        <v>5</v>
      </c>
      <c r="G125" s="14">
        <f>G126</f>
        <v>1840340.6099999999</v>
      </c>
      <c r="H125" s="14"/>
    </row>
    <row r="126" spans="1:8" ht="25.5" outlineLevel="3" x14ac:dyDescent="0.25">
      <c r="A126" s="11" t="s">
        <v>48</v>
      </c>
      <c r="B126" s="13" t="s">
        <v>118</v>
      </c>
      <c r="C126" s="13" t="s">
        <v>45</v>
      </c>
      <c r="D126" s="13" t="s">
        <v>47</v>
      </c>
      <c r="E126" s="13" t="s">
        <v>49</v>
      </c>
      <c r="F126" s="13" t="s">
        <v>5</v>
      </c>
      <c r="G126" s="14">
        <f>G127</f>
        <v>1840340.6099999999</v>
      </c>
      <c r="H126" s="14"/>
    </row>
    <row r="127" spans="1:8" ht="25.5" outlineLevel="4" x14ac:dyDescent="0.25">
      <c r="A127" s="11" t="s">
        <v>50</v>
      </c>
      <c r="B127" s="13" t="s">
        <v>118</v>
      </c>
      <c r="C127" s="13" t="s">
        <v>45</v>
      </c>
      <c r="D127" s="13" t="s">
        <v>47</v>
      </c>
      <c r="E127" s="13" t="s">
        <v>51</v>
      </c>
      <c r="F127" s="13" t="s">
        <v>5</v>
      </c>
      <c r="G127" s="14">
        <f>G128</f>
        <v>1840340.6099999999</v>
      </c>
      <c r="H127" s="14"/>
    </row>
    <row r="128" spans="1:8" ht="25.5" outlineLevel="5" x14ac:dyDescent="0.25">
      <c r="A128" s="11" t="s">
        <v>52</v>
      </c>
      <c r="B128" s="13" t="s">
        <v>118</v>
      </c>
      <c r="C128" s="13" t="s">
        <v>45</v>
      </c>
      <c r="D128" s="13" t="s">
        <v>47</v>
      </c>
      <c r="E128" s="13" t="s">
        <v>53</v>
      </c>
      <c r="F128" s="13" t="s">
        <v>5</v>
      </c>
      <c r="G128" s="14">
        <f>G129+G131+G135+G137+G133</f>
        <v>1840340.6099999999</v>
      </c>
      <c r="H128" s="14"/>
    </row>
    <row r="129" spans="1:8" ht="15.75" outlineLevel="6" x14ac:dyDescent="0.25">
      <c r="A129" s="11" t="s">
        <v>54</v>
      </c>
      <c r="B129" s="13" t="s">
        <v>118</v>
      </c>
      <c r="C129" s="13" t="s">
        <v>45</v>
      </c>
      <c r="D129" s="13" t="s">
        <v>47</v>
      </c>
      <c r="E129" s="13" t="s">
        <v>55</v>
      </c>
      <c r="F129" s="13" t="s">
        <v>5</v>
      </c>
      <c r="G129" s="14">
        <f>G130</f>
        <v>1784000</v>
      </c>
      <c r="H129" s="14"/>
    </row>
    <row r="130" spans="1:8" ht="15.75" outlineLevel="7" x14ac:dyDescent="0.25">
      <c r="A130" s="11" t="s">
        <v>128</v>
      </c>
      <c r="B130" s="13" t="s">
        <v>118</v>
      </c>
      <c r="C130" s="13" t="s">
        <v>45</v>
      </c>
      <c r="D130" s="13" t="s">
        <v>47</v>
      </c>
      <c r="E130" s="13" t="s">
        <v>55</v>
      </c>
      <c r="F130" s="13" t="s">
        <v>129</v>
      </c>
      <c r="G130" s="14">
        <v>1784000</v>
      </c>
      <c r="H130" s="14"/>
    </row>
    <row r="131" spans="1:8" ht="63.75" outlineLevel="6" x14ac:dyDescent="0.25">
      <c r="A131" s="11" t="s">
        <v>130</v>
      </c>
      <c r="B131" s="13" t="s">
        <v>118</v>
      </c>
      <c r="C131" s="13" t="s">
        <v>45</v>
      </c>
      <c r="D131" s="13" t="s">
        <v>47</v>
      </c>
      <c r="E131" s="13" t="s">
        <v>131</v>
      </c>
      <c r="F131" s="13" t="s">
        <v>5</v>
      </c>
      <c r="G131" s="14">
        <v>75000</v>
      </c>
      <c r="H131" s="14"/>
    </row>
    <row r="132" spans="1:8" ht="25.5" outlineLevel="7" x14ac:dyDescent="0.25">
      <c r="A132" s="11" t="s">
        <v>56</v>
      </c>
      <c r="B132" s="13" t="s">
        <v>118</v>
      </c>
      <c r="C132" s="13" t="s">
        <v>45</v>
      </c>
      <c r="D132" s="13" t="s">
        <v>47</v>
      </c>
      <c r="E132" s="13" t="s">
        <v>131</v>
      </c>
      <c r="F132" s="13" t="s">
        <v>57</v>
      </c>
      <c r="G132" s="14">
        <v>75000</v>
      </c>
      <c r="H132" s="14"/>
    </row>
    <row r="133" spans="1:8" ht="51" outlineLevel="7" x14ac:dyDescent="0.25">
      <c r="A133" s="11" t="s">
        <v>233</v>
      </c>
      <c r="B133" s="13" t="s">
        <v>118</v>
      </c>
      <c r="C133" s="13" t="s">
        <v>45</v>
      </c>
      <c r="D133" s="13" t="s">
        <v>47</v>
      </c>
      <c r="E133" s="13" t="s">
        <v>234</v>
      </c>
      <c r="F133" s="13" t="s">
        <v>5</v>
      </c>
      <c r="G133" s="14">
        <f>G134</f>
        <v>35000</v>
      </c>
      <c r="H133" s="14"/>
    </row>
    <row r="134" spans="1:8" ht="25.5" outlineLevel="7" x14ac:dyDescent="0.25">
      <c r="A134" s="11" t="s">
        <v>56</v>
      </c>
      <c r="B134" s="13" t="s">
        <v>118</v>
      </c>
      <c r="C134" s="13" t="s">
        <v>45</v>
      </c>
      <c r="D134" s="13" t="s">
        <v>47</v>
      </c>
      <c r="E134" s="13" t="s">
        <v>234</v>
      </c>
      <c r="F134" s="13" t="s">
        <v>57</v>
      </c>
      <c r="G134" s="14">
        <v>35000</v>
      </c>
      <c r="H134" s="14"/>
    </row>
    <row r="135" spans="1:8" ht="51" outlineLevel="6" x14ac:dyDescent="0.25">
      <c r="A135" s="11" t="s">
        <v>132</v>
      </c>
      <c r="B135" s="13" t="s">
        <v>118</v>
      </c>
      <c r="C135" s="13" t="s">
        <v>45</v>
      </c>
      <c r="D135" s="13" t="s">
        <v>47</v>
      </c>
      <c r="E135" s="13" t="s">
        <v>133</v>
      </c>
      <c r="F135" s="13" t="s">
        <v>5</v>
      </c>
      <c r="G135" s="14">
        <f>G136</f>
        <v>-42184.86</v>
      </c>
      <c r="H135" s="14"/>
    </row>
    <row r="136" spans="1:8" ht="25.5" outlineLevel="7" x14ac:dyDescent="0.25">
      <c r="A136" s="11" t="s">
        <v>56</v>
      </c>
      <c r="B136" s="13" t="s">
        <v>118</v>
      </c>
      <c r="C136" s="13" t="s">
        <v>45</v>
      </c>
      <c r="D136" s="13" t="s">
        <v>47</v>
      </c>
      <c r="E136" s="13" t="s">
        <v>133</v>
      </c>
      <c r="F136" s="13" t="s">
        <v>57</v>
      </c>
      <c r="G136" s="14">
        <v>-42184.86</v>
      </c>
      <c r="H136" s="14"/>
    </row>
    <row r="137" spans="1:8" ht="51" outlineLevel="6" x14ac:dyDescent="0.25">
      <c r="A137" s="11" t="s">
        <v>134</v>
      </c>
      <c r="B137" s="13" t="s">
        <v>118</v>
      </c>
      <c r="C137" s="13" t="s">
        <v>45</v>
      </c>
      <c r="D137" s="13" t="s">
        <v>47</v>
      </c>
      <c r="E137" s="13" t="s">
        <v>135</v>
      </c>
      <c r="F137" s="13" t="s">
        <v>5</v>
      </c>
      <c r="G137" s="14">
        <f>G138</f>
        <v>-11474.53</v>
      </c>
      <c r="H137" s="14"/>
    </row>
    <row r="138" spans="1:8" ht="25.5" outlineLevel="7" x14ac:dyDescent="0.25">
      <c r="A138" s="11" t="s">
        <v>56</v>
      </c>
      <c r="B138" s="13" t="s">
        <v>118</v>
      </c>
      <c r="C138" s="13" t="s">
        <v>45</v>
      </c>
      <c r="D138" s="13" t="s">
        <v>47</v>
      </c>
      <c r="E138" s="13" t="s">
        <v>135</v>
      </c>
      <c r="F138" s="13" t="s">
        <v>57</v>
      </c>
      <c r="G138" s="14">
        <v>-11474.53</v>
      </c>
      <c r="H138" s="14"/>
    </row>
    <row r="139" spans="1:8" ht="38.25" x14ac:dyDescent="0.25">
      <c r="A139" s="11" t="s">
        <v>136</v>
      </c>
      <c r="B139" s="13" t="s">
        <v>137</v>
      </c>
      <c r="C139" s="13" t="s">
        <v>3</v>
      </c>
      <c r="D139" s="13" t="s">
        <v>3</v>
      </c>
      <c r="E139" s="13" t="s">
        <v>4</v>
      </c>
      <c r="F139" s="13" t="s">
        <v>5</v>
      </c>
      <c r="G139" s="14">
        <f>G140</f>
        <v>-139593</v>
      </c>
      <c r="H139" s="14"/>
    </row>
    <row r="140" spans="1:8" ht="15.75" outlineLevel="1" x14ac:dyDescent="0.25">
      <c r="A140" s="11" t="s">
        <v>6</v>
      </c>
      <c r="B140" s="13" t="s">
        <v>137</v>
      </c>
      <c r="C140" s="13" t="s">
        <v>7</v>
      </c>
      <c r="D140" s="13" t="s">
        <v>3</v>
      </c>
      <c r="E140" s="13" t="s">
        <v>4</v>
      </c>
      <c r="F140" s="13" t="s">
        <v>5</v>
      </c>
      <c r="G140" s="14">
        <f>G141</f>
        <v>-139593</v>
      </c>
      <c r="H140" s="14"/>
    </row>
    <row r="141" spans="1:8" ht="38.25" outlineLevel="2" x14ac:dyDescent="0.25">
      <c r="A141" s="11" t="s">
        <v>8</v>
      </c>
      <c r="B141" s="13" t="s">
        <v>137</v>
      </c>
      <c r="C141" s="13" t="s">
        <v>7</v>
      </c>
      <c r="D141" s="13" t="s">
        <v>9</v>
      </c>
      <c r="E141" s="13" t="s">
        <v>4</v>
      </c>
      <c r="F141" s="13" t="s">
        <v>5</v>
      </c>
      <c r="G141" s="14">
        <f>G142</f>
        <v>-139593</v>
      </c>
      <c r="H141" s="14"/>
    </row>
    <row r="142" spans="1:8" ht="25.5" outlineLevel="3" x14ac:dyDescent="0.25">
      <c r="A142" s="11" t="s">
        <v>138</v>
      </c>
      <c r="B142" s="13" t="s">
        <v>137</v>
      </c>
      <c r="C142" s="13" t="s">
        <v>7</v>
      </c>
      <c r="D142" s="13" t="s">
        <v>9</v>
      </c>
      <c r="E142" s="13" t="s">
        <v>139</v>
      </c>
      <c r="F142" s="13" t="s">
        <v>5</v>
      </c>
      <c r="G142" s="14">
        <f>G143+G147</f>
        <v>-139593</v>
      </c>
      <c r="H142" s="14"/>
    </row>
    <row r="143" spans="1:8" ht="25.5" outlineLevel="3" x14ac:dyDescent="0.25">
      <c r="A143" s="11" t="s">
        <v>211</v>
      </c>
      <c r="B143" s="13" t="s">
        <v>137</v>
      </c>
      <c r="C143" s="13" t="s">
        <v>7</v>
      </c>
      <c r="D143" s="13" t="s">
        <v>29</v>
      </c>
      <c r="E143" s="13" t="s">
        <v>212</v>
      </c>
      <c r="F143" s="13" t="s">
        <v>5</v>
      </c>
      <c r="G143" s="14">
        <v>-39593</v>
      </c>
      <c r="H143" s="14"/>
    </row>
    <row r="144" spans="1:8" ht="25.5" outlineLevel="3" x14ac:dyDescent="0.25">
      <c r="A144" s="11" t="s">
        <v>213</v>
      </c>
      <c r="B144" s="13" t="s">
        <v>137</v>
      </c>
      <c r="C144" s="13" t="s">
        <v>7</v>
      </c>
      <c r="D144" s="13" t="s">
        <v>29</v>
      </c>
      <c r="E144" s="13" t="s">
        <v>214</v>
      </c>
      <c r="F144" s="13" t="s">
        <v>5</v>
      </c>
      <c r="G144" s="14">
        <v>-39593</v>
      </c>
      <c r="H144" s="14"/>
    </row>
    <row r="145" spans="1:8" ht="38.25" outlineLevel="3" x14ac:dyDescent="0.25">
      <c r="A145" s="11" t="s">
        <v>215</v>
      </c>
      <c r="B145" s="13" t="s">
        <v>137</v>
      </c>
      <c r="C145" s="13" t="s">
        <v>7</v>
      </c>
      <c r="D145" s="13" t="s">
        <v>29</v>
      </c>
      <c r="E145" s="13" t="s">
        <v>216</v>
      </c>
      <c r="F145" s="13" t="s">
        <v>5</v>
      </c>
      <c r="G145" s="14">
        <v>-39593</v>
      </c>
      <c r="H145" s="14"/>
    </row>
    <row r="146" spans="1:8" ht="15.75" outlineLevel="3" x14ac:dyDescent="0.25">
      <c r="A146" s="12" t="s">
        <v>217</v>
      </c>
      <c r="B146" s="13" t="s">
        <v>137</v>
      </c>
      <c r="C146" s="13" t="s">
        <v>7</v>
      </c>
      <c r="D146" s="13" t="s">
        <v>29</v>
      </c>
      <c r="E146" s="13" t="s">
        <v>216</v>
      </c>
      <c r="F146" s="13" t="s">
        <v>218</v>
      </c>
      <c r="G146" s="14">
        <v>-39593</v>
      </c>
      <c r="H146" s="14"/>
    </row>
    <row r="147" spans="1:8" ht="25.5" outlineLevel="4" x14ac:dyDescent="0.25">
      <c r="A147" s="11" t="s">
        <v>140</v>
      </c>
      <c r="B147" s="13" t="s">
        <v>137</v>
      </c>
      <c r="C147" s="13" t="s">
        <v>7</v>
      </c>
      <c r="D147" s="13" t="s">
        <v>9</v>
      </c>
      <c r="E147" s="13" t="s">
        <v>141</v>
      </c>
      <c r="F147" s="13" t="s">
        <v>5</v>
      </c>
      <c r="G147" s="14">
        <f>G148</f>
        <v>-100000</v>
      </c>
      <c r="H147" s="14"/>
    </row>
    <row r="148" spans="1:8" ht="38.25" outlineLevel="5" x14ac:dyDescent="0.25">
      <c r="A148" s="11" t="s">
        <v>142</v>
      </c>
      <c r="B148" s="13" t="s">
        <v>137</v>
      </c>
      <c r="C148" s="13" t="s">
        <v>7</v>
      </c>
      <c r="D148" s="13" t="s">
        <v>9</v>
      </c>
      <c r="E148" s="13" t="s">
        <v>143</v>
      </c>
      <c r="F148" s="13" t="s">
        <v>5</v>
      </c>
      <c r="G148" s="14">
        <f>G149</f>
        <v>-100000</v>
      </c>
      <c r="H148" s="14"/>
    </row>
    <row r="149" spans="1:8" ht="15.75" outlineLevel="6" x14ac:dyDescent="0.25">
      <c r="A149" s="11" t="s">
        <v>26</v>
      </c>
      <c r="B149" s="13" t="s">
        <v>137</v>
      </c>
      <c r="C149" s="13" t="s">
        <v>7</v>
      </c>
      <c r="D149" s="13" t="s">
        <v>9</v>
      </c>
      <c r="E149" s="13" t="s">
        <v>144</v>
      </c>
      <c r="F149" s="13" t="s">
        <v>5</v>
      </c>
      <c r="G149" s="14">
        <f>G150</f>
        <v>-100000</v>
      </c>
      <c r="H149" s="14"/>
    </row>
    <row r="150" spans="1:8" ht="25.5" outlineLevel="7" x14ac:dyDescent="0.25">
      <c r="A150" s="11" t="s">
        <v>14</v>
      </c>
      <c r="B150" s="13" t="s">
        <v>137</v>
      </c>
      <c r="C150" s="13" t="s">
        <v>7</v>
      </c>
      <c r="D150" s="13" t="s">
        <v>9</v>
      </c>
      <c r="E150" s="13" t="s">
        <v>144</v>
      </c>
      <c r="F150" s="13" t="s">
        <v>15</v>
      </c>
      <c r="G150" s="14">
        <v>-100000</v>
      </c>
      <c r="H150" s="14"/>
    </row>
    <row r="151" spans="1:8" ht="38.25" x14ac:dyDescent="0.25">
      <c r="A151" s="11" t="s">
        <v>145</v>
      </c>
      <c r="B151" s="13" t="s">
        <v>146</v>
      </c>
      <c r="C151" s="13" t="s">
        <v>3</v>
      </c>
      <c r="D151" s="13" t="s">
        <v>3</v>
      </c>
      <c r="E151" s="13" t="s">
        <v>4</v>
      </c>
      <c r="F151" s="13" t="s">
        <v>5</v>
      </c>
      <c r="G151" s="14">
        <f>G152+G159</f>
        <v>2240569.75</v>
      </c>
      <c r="H151" s="14"/>
    </row>
    <row r="152" spans="1:8" ht="15.75" outlineLevel="1" x14ac:dyDescent="0.25">
      <c r="A152" s="11" t="s">
        <v>6</v>
      </c>
      <c r="B152" s="13" t="s">
        <v>146</v>
      </c>
      <c r="C152" s="13" t="s">
        <v>7</v>
      </c>
      <c r="D152" s="13" t="s">
        <v>3</v>
      </c>
      <c r="E152" s="13" t="s">
        <v>4</v>
      </c>
      <c r="F152" s="13" t="s">
        <v>5</v>
      </c>
      <c r="G152" s="14">
        <f t="shared" ref="G152:G157" si="3">G153</f>
        <v>170000</v>
      </c>
      <c r="H152" s="14"/>
    </row>
    <row r="153" spans="1:8" ht="51" outlineLevel="2" x14ac:dyDescent="0.25">
      <c r="A153" s="11" t="s">
        <v>18</v>
      </c>
      <c r="B153" s="13" t="s">
        <v>146</v>
      </c>
      <c r="C153" s="13" t="s">
        <v>7</v>
      </c>
      <c r="D153" s="13" t="s">
        <v>19</v>
      </c>
      <c r="E153" s="13" t="s">
        <v>4</v>
      </c>
      <c r="F153" s="13" t="s">
        <v>5</v>
      </c>
      <c r="G153" s="14">
        <f t="shared" si="3"/>
        <v>170000</v>
      </c>
      <c r="H153" s="14"/>
    </row>
    <row r="154" spans="1:8" ht="25.5" outlineLevel="3" x14ac:dyDescent="0.25">
      <c r="A154" s="11" t="s">
        <v>147</v>
      </c>
      <c r="B154" s="13" t="s">
        <v>146</v>
      </c>
      <c r="C154" s="13" t="s">
        <v>7</v>
      </c>
      <c r="D154" s="13" t="s">
        <v>19</v>
      </c>
      <c r="E154" s="13" t="s">
        <v>148</v>
      </c>
      <c r="F154" s="13" t="s">
        <v>5</v>
      </c>
      <c r="G154" s="14">
        <f t="shared" si="3"/>
        <v>170000</v>
      </c>
      <c r="H154" s="14"/>
    </row>
    <row r="155" spans="1:8" ht="25.5" outlineLevel="4" x14ac:dyDescent="0.25">
      <c r="A155" s="11" t="s">
        <v>149</v>
      </c>
      <c r="B155" s="13" t="s">
        <v>146</v>
      </c>
      <c r="C155" s="13" t="s">
        <v>7</v>
      </c>
      <c r="D155" s="13" t="s">
        <v>19</v>
      </c>
      <c r="E155" s="13" t="s">
        <v>150</v>
      </c>
      <c r="F155" s="13" t="s">
        <v>5</v>
      </c>
      <c r="G155" s="14">
        <f t="shared" si="3"/>
        <v>170000</v>
      </c>
      <c r="H155" s="14"/>
    </row>
    <row r="156" spans="1:8" ht="63.75" outlineLevel="5" x14ac:dyDescent="0.25">
      <c r="A156" s="11" t="s">
        <v>151</v>
      </c>
      <c r="B156" s="13" t="s">
        <v>146</v>
      </c>
      <c r="C156" s="13" t="s">
        <v>7</v>
      </c>
      <c r="D156" s="13" t="s">
        <v>19</v>
      </c>
      <c r="E156" s="13" t="s">
        <v>152</v>
      </c>
      <c r="F156" s="13" t="s">
        <v>5</v>
      </c>
      <c r="G156" s="14">
        <f t="shared" si="3"/>
        <v>170000</v>
      </c>
      <c r="H156" s="14"/>
    </row>
    <row r="157" spans="1:8" ht="15.75" outlineLevel="6" x14ac:dyDescent="0.25">
      <c r="A157" s="11" t="s">
        <v>26</v>
      </c>
      <c r="B157" s="13" t="s">
        <v>146</v>
      </c>
      <c r="C157" s="13" t="s">
        <v>7</v>
      </c>
      <c r="D157" s="13" t="s">
        <v>19</v>
      </c>
      <c r="E157" s="13" t="s">
        <v>153</v>
      </c>
      <c r="F157" s="13" t="s">
        <v>5</v>
      </c>
      <c r="G157" s="14">
        <f t="shared" si="3"/>
        <v>170000</v>
      </c>
      <c r="H157" s="14"/>
    </row>
    <row r="158" spans="1:8" ht="25.5" outlineLevel="7" x14ac:dyDescent="0.25">
      <c r="A158" s="11" t="s">
        <v>14</v>
      </c>
      <c r="B158" s="13" t="s">
        <v>146</v>
      </c>
      <c r="C158" s="13" t="s">
        <v>7</v>
      </c>
      <c r="D158" s="13" t="s">
        <v>19</v>
      </c>
      <c r="E158" s="13" t="s">
        <v>153</v>
      </c>
      <c r="F158" s="13" t="s">
        <v>15</v>
      </c>
      <c r="G158" s="14">
        <v>170000</v>
      </c>
      <c r="H158" s="14"/>
    </row>
    <row r="159" spans="1:8" ht="15.75" outlineLevel="1" x14ac:dyDescent="0.25">
      <c r="A159" s="11" t="s">
        <v>58</v>
      </c>
      <c r="B159" s="13" t="s">
        <v>146</v>
      </c>
      <c r="C159" s="13" t="s">
        <v>59</v>
      </c>
      <c r="D159" s="13" t="s">
        <v>3</v>
      </c>
      <c r="E159" s="13" t="s">
        <v>4</v>
      </c>
      <c r="F159" s="13" t="s">
        <v>5</v>
      </c>
      <c r="G159" s="14">
        <f>G160+G166+G180+G189</f>
        <v>2070569.75</v>
      </c>
      <c r="H159" s="14"/>
    </row>
    <row r="160" spans="1:8" ht="15.75" outlineLevel="1" x14ac:dyDescent="0.25">
      <c r="A160" s="11" t="s">
        <v>219</v>
      </c>
      <c r="B160" s="13" t="s">
        <v>146</v>
      </c>
      <c r="C160" s="13" t="s">
        <v>59</v>
      </c>
      <c r="D160" s="13" t="s">
        <v>7</v>
      </c>
      <c r="E160" s="13" t="s">
        <v>4</v>
      </c>
      <c r="F160" s="13" t="s">
        <v>5</v>
      </c>
      <c r="G160" s="14">
        <v>-19824.22</v>
      </c>
      <c r="H160" s="14"/>
    </row>
    <row r="161" spans="1:8" ht="25.5" outlineLevel="1" x14ac:dyDescent="0.25">
      <c r="A161" s="11" t="s">
        <v>147</v>
      </c>
      <c r="B161" s="13" t="s">
        <v>146</v>
      </c>
      <c r="C161" s="13" t="s">
        <v>59</v>
      </c>
      <c r="D161" s="13" t="s">
        <v>7</v>
      </c>
      <c r="E161" s="13" t="s">
        <v>148</v>
      </c>
      <c r="F161" s="13" t="s">
        <v>5</v>
      </c>
      <c r="G161" s="14">
        <v>-19824.22</v>
      </c>
      <c r="H161" s="14"/>
    </row>
    <row r="162" spans="1:8" ht="25.5" outlineLevel="1" x14ac:dyDescent="0.25">
      <c r="A162" s="11" t="s">
        <v>220</v>
      </c>
      <c r="B162" s="13" t="s">
        <v>146</v>
      </c>
      <c r="C162" s="13" t="s">
        <v>59</v>
      </c>
      <c r="D162" s="13" t="s">
        <v>7</v>
      </c>
      <c r="E162" s="13" t="s">
        <v>221</v>
      </c>
      <c r="F162" s="13" t="s">
        <v>5</v>
      </c>
      <c r="G162" s="14">
        <v>-19824.22</v>
      </c>
      <c r="H162" s="14"/>
    </row>
    <row r="163" spans="1:8" ht="51" outlineLevel="1" x14ac:dyDescent="0.25">
      <c r="A163" s="11" t="s">
        <v>222</v>
      </c>
      <c r="B163" s="13" t="s">
        <v>146</v>
      </c>
      <c r="C163" s="13" t="s">
        <v>59</v>
      </c>
      <c r="D163" s="13" t="s">
        <v>7</v>
      </c>
      <c r="E163" s="13" t="s">
        <v>223</v>
      </c>
      <c r="F163" s="13" t="s">
        <v>5</v>
      </c>
      <c r="G163" s="14">
        <v>-19824.22</v>
      </c>
      <c r="H163" s="14"/>
    </row>
    <row r="164" spans="1:8" ht="38.25" outlineLevel="1" x14ac:dyDescent="0.25">
      <c r="A164" s="11" t="s">
        <v>224</v>
      </c>
      <c r="B164" s="13" t="s">
        <v>146</v>
      </c>
      <c r="C164" s="13" t="s">
        <v>59</v>
      </c>
      <c r="D164" s="13" t="s">
        <v>7</v>
      </c>
      <c r="E164" s="13" t="s">
        <v>225</v>
      </c>
      <c r="F164" s="13" t="s">
        <v>5</v>
      </c>
      <c r="G164" s="14">
        <v>-19824.22</v>
      </c>
      <c r="H164" s="14"/>
    </row>
    <row r="165" spans="1:8" ht="15.75" outlineLevel="1" x14ac:dyDescent="0.25">
      <c r="A165" s="12" t="s">
        <v>40</v>
      </c>
      <c r="B165" s="13" t="s">
        <v>146</v>
      </c>
      <c r="C165" s="13" t="s">
        <v>59</v>
      </c>
      <c r="D165" s="13" t="s">
        <v>7</v>
      </c>
      <c r="E165" s="13" t="s">
        <v>225</v>
      </c>
      <c r="F165" s="13" t="s">
        <v>41</v>
      </c>
      <c r="G165" s="14">
        <v>-19824.22</v>
      </c>
      <c r="H165" s="14"/>
    </row>
    <row r="166" spans="1:8" ht="15.75" outlineLevel="2" x14ac:dyDescent="0.25">
      <c r="A166" s="11" t="s">
        <v>154</v>
      </c>
      <c r="B166" s="13" t="s">
        <v>146</v>
      </c>
      <c r="C166" s="13" t="s">
        <v>59</v>
      </c>
      <c r="D166" s="13" t="s">
        <v>155</v>
      </c>
      <c r="E166" s="13" t="s">
        <v>4</v>
      </c>
      <c r="F166" s="13" t="s">
        <v>5</v>
      </c>
      <c r="G166" s="14">
        <f>G167</f>
        <v>1857894.99</v>
      </c>
      <c r="H166" s="14"/>
    </row>
    <row r="167" spans="1:8" ht="25.5" outlineLevel="3" x14ac:dyDescent="0.25">
      <c r="A167" s="11" t="s">
        <v>147</v>
      </c>
      <c r="B167" s="13" t="s">
        <v>146</v>
      </c>
      <c r="C167" s="13" t="s">
        <v>59</v>
      </c>
      <c r="D167" s="13" t="s">
        <v>155</v>
      </c>
      <c r="E167" s="13" t="s">
        <v>148</v>
      </c>
      <c r="F167" s="13" t="s">
        <v>5</v>
      </c>
      <c r="G167" s="14">
        <f>G168</f>
        <v>1857894.99</v>
      </c>
      <c r="H167" s="14"/>
    </row>
    <row r="168" spans="1:8" ht="25.5" outlineLevel="4" x14ac:dyDescent="0.25">
      <c r="A168" s="11" t="s">
        <v>156</v>
      </c>
      <c r="B168" s="13" t="s">
        <v>146</v>
      </c>
      <c r="C168" s="13" t="s">
        <v>59</v>
      </c>
      <c r="D168" s="13" t="s">
        <v>155</v>
      </c>
      <c r="E168" s="13" t="s">
        <v>157</v>
      </c>
      <c r="F168" s="13" t="s">
        <v>5</v>
      </c>
      <c r="G168" s="14">
        <f>G169+G172+G177</f>
        <v>1857894.99</v>
      </c>
      <c r="H168" s="14"/>
    </row>
    <row r="169" spans="1:8" ht="51" outlineLevel="5" x14ac:dyDescent="0.25">
      <c r="A169" s="11" t="s">
        <v>158</v>
      </c>
      <c r="B169" s="13" t="s">
        <v>146</v>
      </c>
      <c r="C169" s="13" t="s">
        <v>59</v>
      </c>
      <c r="D169" s="13" t="s">
        <v>155</v>
      </c>
      <c r="E169" s="13" t="s">
        <v>159</v>
      </c>
      <c r="F169" s="13" t="s">
        <v>5</v>
      </c>
      <c r="G169" s="14">
        <f>G170</f>
        <v>1865348.92</v>
      </c>
      <c r="H169" s="14"/>
    </row>
    <row r="170" spans="1:8" ht="63.75" outlineLevel="6" x14ac:dyDescent="0.25">
      <c r="A170" s="11" t="s">
        <v>160</v>
      </c>
      <c r="B170" s="13" t="s">
        <v>146</v>
      </c>
      <c r="C170" s="13" t="s">
        <v>59</v>
      </c>
      <c r="D170" s="13" t="s">
        <v>155</v>
      </c>
      <c r="E170" s="13" t="s">
        <v>161</v>
      </c>
      <c r="F170" s="13" t="s">
        <v>5</v>
      </c>
      <c r="G170" s="14">
        <f>G171</f>
        <v>1865348.92</v>
      </c>
      <c r="H170" s="14"/>
    </row>
    <row r="171" spans="1:8" ht="15.75" outlineLevel="7" x14ac:dyDescent="0.25">
      <c r="A171" s="11" t="s">
        <v>40</v>
      </c>
      <c r="B171" s="13" t="s">
        <v>146</v>
      </c>
      <c r="C171" s="13" t="s">
        <v>59</v>
      </c>
      <c r="D171" s="13" t="s">
        <v>155</v>
      </c>
      <c r="E171" s="13" t="s">
        <v>161</v>
      </c>
      <c r="F171" s="13" t="s">
        <v>41</v>
      </c>
      <c r="G171" s="14">
        <f>1070000+(-35651.08)+831000</f>
        <v>1865348.92</v>
      </c>
      <c r="H171" s="14"/>
    </row>
    <row r="172" spans="1:8" ht="38.25" outlineLevel="5" x14ac:dyDescent="0.25">
      <c r="A172" s="11" t="s">
        <v>162</v>
      </c>
      <c r="B172" s="13" t="s">
        <v>146</v>
      </c>
      <c r="C172" s="13" t="s">
        <v>59</v>
      </c>
      <c r="D172" s="13" t="s">
        <v>155</v>
      </c>
      <c r="E172" s="13" t="s">
        <v>163</v>
      </c>
      <c r="F172" s="13" t="s">
        <v>5</v>
      </c>
      <c r="G172" s="14">
        <f>G173+G175</f>
        <v>-36201.43</v>
      </c>
      <c r="H172" s="14"/>
    </row>
    <row r="173" spans="1:8" ht="51" outlineLevel="6" x14ac:dyDescent="0.25">
      <c r="A173" s="11" t="s">
        <v>164</v>
      </c>
      <c r="B173" s="13" t="s">
        <v>146</v>
      </c>
      <c r="C173" s="13" t="s">
        <v>59</v>
      </c>
      <c r="D173" s="13" t="s">
        <v>155</v>
      </c>
      <c r="E173" s="13" t="s">
        <v>165</v>
      </c>
      <c r="F173" s="13" t="s">
        <v>5</v>
      </c>
      <c r="G173" s="14">
        <f>G174</f>
        <v>-21103.35</v>
      </c>
      <c r="H173" s="14"/>
    </row>
    <row r="174" spans="1:8" ht="15.75" outlineLevel="7" x14ac:dyDescent="0.25">
      <c r="A174" s="11" t="s">
        <v>40</v>
      </c>
      <c r="B174" s="13" t="s">
        <v>146</v>
      </c>
      <c r="C174" s="13" t="s">
        <v>59</v>
      </c>
      <c r="D174" s="13" t="s">
        <v>155</v>
      </c>
      <c r="E174" s="13" t="s">
        <v>165</v>
      </c>
      <c r="F174" s="13" t="s">
        <v>41</v>
      </c>
      <c r="G174" s="14">
        <v>-21103.35</v>
      </c>
      <c r="H174" s="14"/>
    </row>
    <row r="175" spans="1:8" ht="51" outlineLevel="6" x14ac:dyDescent="0.25">
      <c r="A175" s="11" t="s">
        <v>166</v>
      </c>
      <c r="B175" s="13" t="s">
        <v>146</v>
      </c>
      <c r="C175" s="13" t="s">
        <v>59</v>
      </c>
      <c r="D175" s="13" t="s">
        <v>155</v>
      </c>
      <c r="E175" s="13" t="s">
        <v>167</v>
      </c>
      <c r="F175" s="13" t="s">
        <v>5</v>
      </c>
      <c r="G175" s="14">
        <f>G176</f>
        <v>-15098.08</v>
      </c>
      <c r="H175" s="14"/>
    </row>
    <row r="176" spans="1:8" ht="15.75" outlineLevel="7" x14ac:dyDescent="0.25">
      <c r="A176" s="11" t="s">
        <v>40</v>
      </c>
      <c r="B176" s="13" t="s">
        <v>146</v>
      </c>
      <c r="C176" s="13" t="s">
        <v>59</v>
      </c>
      <c r="D176" s="13" t="s">
        <v>155</v>
      </c>
      <c r="E176" s="13" t="s">
        <v>167</v>
      </c>
      <c r="F176" s="13" t="s">
        <v>41</v>
      </c>
      <c r="G176" s="14">
        <v>-15098.08</v>
      </c>
      <c r="H176" s="14"/>
    </row>
    <row r="177" spans="1:8" ht="38.25" outlineLevel="7" x14ac:dyDescent="0.25">
      <c r="A177" s="11" t="s">
        <v>231</v>
      </c>
      <c r="B177" s="13" t="s">
        <v>146</v>
      </c>
      <c r="C177" s="13" t="s">
        <v>59</v>
      </c>
      <c r="D177" s="13" t="s">
        <v>155</v>
      </c>
      <c r="E177" s="13" t="s">
        <v>226</v>
      </c>
      <c r="F177" s="13"/>
      <c r="G177" s="14">
        <f>G178</f>
        <v>28747.5</v>
      </c>
      <c r="H177" s="14"/>
    </row>
    <row r="178" spans="1:8" ht="51.75" customHeight="1" outlineLevel="7" x14ac:dyDescent="0.25">
      <c r="A178" s="11" t="s">
        <v>232</v>
      </c>
      <c r="B178" s="13" t="s">
        <v>146</v>
      </c>
      <c r="C178" s="13" t="s">
        <v>59</v>
      </c>
      <c r="D178" s="13" t="s">
        <v>155</v>
      </c>
      <c r="E178" s="13" t="s">
        <v>227</v>
      </c>
      <c r="F178" s="13"/>
      <c r="G178" s="14">
        <f>G179</f>
        <v>28747.5</v>
      </c>
      <c r="H178" s="14"/>
    </row>
    <row r="179" spans="1:8" ht="15.75" outlineLevel="7" x14ac:dyDescent="0.25">
      <c r="A179" s="11" t="s">
        <v>40</v>
      </c>
      <c r="B179" s="13" t="s">
        <v>146</v>
      </c>
      <c r="C179" s="13" t="s">
        <v>59</v>
      </c>
      <c r="D179" s="13" t="s">
        <v>155</v>
      </c>
      <c r="E179" s="13" t="s">
        <v>227</v>
      </c>
      <c r="F179" s="13" t="s">
        <v>41</v>
      </c>
      <c r="G179" s="14">
        <v>28747.5</v>
      </c>
      <c r="H179" s="14"/>
    </row>
    <row r="180" spans="1:8" ht="15.75" outlineLevel="2" x14ac:dyDescent="0.25">
      <c r="A180" s="11" t="s">
        <v>60</v>
      </c>
      <c r="B180" s="13" t="s">
        <v>146</v>
      </c>
      <c r="C180" s="13" t="s">
        <v>59</v>
      </c>
      <c r="D180" s="13" t="s">
        <v>47</v>
      </c>
      <c r="E180" s="13" t="s">
        <v>4</v>
      </c>
      <c r="F180" s="13" t="s">
        <v>5</v>
      </c>
      <c r="G180" s="14">
        <f>G181</f>
        <v>772498.9800000001</v>
      </c>
      <c r="H180" s="14"/>
    </row>
    <row r="181" spans="1:8" ht="25.5" outlineLevel="3" x14ac:dyDescent="0.25">
      <c r="A181" s="11" t="s">
        <v>147</v>
      </c>
      <c r="B181" s="13" t="s">
        <v>146</v>
      </c>
      <c r="C181" s="13" t="s">
        <v>59</v>
      </c>
      <c r="D181" s="13" t="s">
        <v>47</v>
      </c>
      <c r="E181" s="13" t="s">
        <v>148</v>
      </c>
      <c r="F181" s="13" t="s">
        <v>5</v>
      </c>
      <c r="G181" s="14">
        <f>G182</f>
        <v>772498.9800000001</v>
      </c>
      <c r="H181" s="14"/>
    </row>
    <row r="182" spans="1:8" ht="25.5" outlineLevel="4" x14ac:dyDescent="0.25">
      <c r="A182" s="11" t="s">
        <v>63</v>
      </c>
      <c r="B182" s="13" t="s">
        <v>146</v>
      </c>
      <c r="C182" s="13" t="s">
        <v>59</v>
      </c>
      <c r="D182" s="13" t="s">
        <v>47</v>
      </c>
      <c r="E182" s="13" t="s">
        <v>168</v>
      </c>
      <c r="F182" s="13" t="s">
        <v>5</v>
      </c>
      <c r="G182" s="14">
        <f>G183+G186</f>
        <v>772498.9800000001</v>
      </c>
      <c r="H182" s="14"/>
    </row>
    <row r="183" spans="1:8" ht="38.25" outlineLevel="5" x14ac:dyDescent="0.25">
      <c r="A183" s="11" t="s">
        <v>169</v>
      </c>
      <c r="B183" s="13" t="s">
        <v>146</v>
      </c>
      <c r="C183" s="13" t="s">
        <v>59</v>
      </c>
      <c r="D183" s="13" t="s">
        <v>47</v>
      </c>
      <c r="E183" s="13" t="s">
        <v>170</v>
      </c>
      <c r="F183" s="13" t="s">
        <v>5</v>
      </c>
      <c r="G183" s="14">
        <f>G184</f>
        <v>774475.3</v>
      </c>
      <c r="H183" s="14"/>
    </row>
    <row r="184" spans="1:8" ht="25.5" outlineLevel="6" x14ac:dyDescent="0.25">
      <c r="A184" s="11" t="s">
        <v>67</v>
      </c>
      <c r="B184" s="13" t="s">
        <v>146</v>
      </c>
      <c r="C184" s="13" t="s">
        <v>59</v>
      </c>
      <c r="D184" s="13" t="s">
        <v>47</v>
      </c>
      <c r="E184" s="13" t="s">
        <v>171</v>
      </c>
      <c r="F184" s="13" t="s">
        <v>5</v>
      </c>
      <c r="G184" s="14">
        <f>G185</f>
        <v>774475.3</v>
      </c>
      <c r="H184" s="14"/>
    </row>
    <row r="185" spans="1:8" ht="15.75" outlineLevel="7" x14ac:dyDescent="0.25">
      <c r="A185" s="11" t="s">
        <v>40</v>
      </c>
      <c r="B185" s="13" t="s">
        <v>146</v>
      </c>
      <c r="C185" s="13" t="s">
        <v>59</v>
      </c>
      <c r="D185" s="13" t="s">
        <v>47</v>
      </c>
      <c r="E185" s="13" t="s">
        <v>171</v>
      </c>
      <c r="F185" s="13" t="s">
        <v>41</v>
      </c>
      <c r="G185" s="14">
        <f>269000+450000+55475.3</f>
        <v>774475.3</v>
      </c>
      <c r="H185" s="14"/>
    </row>
    <row r="186" spans="1:8" ht="38.25" outlineLevel="5" x14ac:dyDescent="0.25">
      <c r="A186" s="11" t="s">
        <v>162</v>
      </c>
      <c r="B186" s="13" t="s">
        <v>146</v>
      </c>
      <c r="C186" s="13" t="s">
        <v>59</v>
      </c>
      <c r="D186" s="13" t="s">
        <v>47</v>
      </c>
      <c r="E186" s="13" t="s">
        <v>172</v>
      </c>
      <c r="F186" s="13" t="s">
        <v>5</v>
      </c>
      <c r="G186" s="14">
        <f>G187</f>
        <v>-1976.32</v>
      </c>
      <c r="H186" s="14"/>
    </row>
    <row r="187" spans="1:8" ht="38.25" outlineLevel="6" x14ac:dyDescent="0.25">
      <c r="A187" s="11" t="s">
        <v>173</v>
      </c>
      <c r="B187" s="13" t="s">
        <v>146</v>
      </c>
      <c r="C187" s="13" t="s">
        <v>59</v>
      </c>
      <c r="D187" s="13" t="s">
        <v>47</v>
      </c>
      <c r="E187" s="13" t="s">
        <v>174</v>
      </c>
      <c r="F187" s="13" t="s">
        <v>5</v>
      </c>
      <c r="G187" s="14">
        <f>G188</f>
        <v>-1976.32</v>
      </c>
      <c r="H187" s="14"/>
    </row>
    <row r="188" spans="1:8" ht="15.75" outlineLevel="7" x14ac:dyDescent="0.25">
      <c r="A188" s="11" t="s">
        <v>40</v>
      </c>
      <c r="B188" s="13" t="s">
        <v>146</v>
      </c>
      <c r="C188" s="13" t="s">
        <v>59</v>
      </c>
      <c r="D188" s="13" t="s">
        <v>47</v>
      </c>
      <c r="E188" s="13" t="s">
        <v>174</v>
      </c>
      <c r="F188" s="13" t="s">
        <v>41</v>
      </c>
      <c r="G188" s="14">
        <v>-1976.32</v>
      </c>
      <c r="H188" s="14"/>
    </row>
    <row r="189" spans="1:8" ht="15.75" outlineLevel="2" x14ac:dyDescent="0.25">
      <c r="A189" s="11" t="s">
        <v>175</v>
      </c>
      <c r="B189" s="13" t="s">
        <v>146</v>
      </c>
      <c r="C189" s="13" t="s">
        <v>59</v>
      </c>
      <c r="D189" s="13" t="s">
        <v>121</v>
      </c>
      <c r="E189" s="13" t="s">
        <v>4</v>
      </c>
      <c r="F189" s="13" t="s">
        <v>5</v>
      </c>
      <c r="G189" s="14">
        <f>G190</f>
        <v>-540000</v>
      </c>
      <c r="H189" s="14"/>
    </row>
    <row r="190" spans="1:8" ht="25.5" outlineLevel="3" x14ac:dyDescent="0.25">
      <c r="A190" s="11" t="s">
        <v>147</v>
      </c>
      <c r="B190" s="13" t="s">
        <v>146</v>
      </c>
      <c r="C190" s="13" t="s">
        <v>59</v>
      </c>
      <c r="D190" s="13" t="s">
        <v>121</v>
      </c>
      <c r="E190" s="13" t="s">
        <v>148</v>
      </c>
      <c r="F190" s="13" t="s">
        <v>5</v>
      </c>
      <c r="G190" s="14">
        <f>G191</f>
        <v>-540000</v>
      </c>
      <c r="H190" s="14"/>
    </row>
    <row r="191" spans="1:8" ht="25.5" outlineLevel="4" x14ac:dyDescent="0.25">
      <c r="A191" s="11" t="s">
        <v>149</v>
      </c>
      <c r="B191" s="13" t="s">
        <v>146</v>
      </c>
      <c r="C191" s="13" t="s">
        <v>59</v>
      </c>
      <c r="D191" s="13" t="s">
        <v>121</v>
      </c>
      <c r="E191" s="13" t="s">
        <v>150</v>
      </c>
      <c r="F191" s="13" t="s">
        <v>5</v>
      </c>
      <c r="G191" s="14">
        <f>G192</f>
        <v>-540000</v>
      </c>
      <c r="H191" s="14"/>
    </row>
    <row r="192" spans="1:8" ht="51" outlineLevel="5" x14ac:dyDescent="0.25">
      <c r="A192" s="11" t="s">
        <v>176</v>
      </c>
      <c r="B192" s="13" t="s">
        <v>146</v>
      </c>
      <c r="C192" s="13" t="s">
        <v>59</v>
      </c>
      <c r="D192" s="13" t="s">
        <v>121</v>
      </c>
      <c r="E192" s="13" t="s">
        <v>177</v>
      </c>
      <c r="F192" s="13" t="s">
        <v>5</v>
      </c>
      <c r="G192" s="14">
        <f>G193</f>
        <v>-540000</v>
      </c>
      <c r="H192" s="14"/>
    </row>
    <row r="193" spans="1:8" ht="51" outlineLevel="6" x14ac:dyDescent="0.25">
      <c r="A193" s="11" t="s">
        <v>178</v>
      </c>
      <c r="B193" s="13" t="s">
        <v>146</v>
      </c>
      <c r="C193" s="13" t="s">
        <v>59</v>
      </c>
      <c r="D193" s="13" t="s">
        <v>121</v>
      </c>
      <c r="E193" s="13" t="s">
        <v>179</v>
      </c>
      <c r="F193" s="13" t="s">
        <v>5</v>
      </c>
      <c r="G193" s="14">
        <f>G194</f>
        <v>-540000</v>
      </c>
      <c r="H193" s="14"/>
    </row>
    <row r="194" spans="1:8" ht="25.5" outlineLevel="7" x14ac:dyDescent="0.25">
      <c r="A194" s="11" t="s">
        <v>34</v>
      </c>
      <c r="B194" s="13" t="s">
        <v>146</v>
      </c>
      <c r="C194" s="13" t="s">
        <v>59</v>
      </c>
      <c r="D194" s="13" t="s">
        <v>121</v>
      </c>
      <c r="E194" s="13" t="s">
        <v>179</v>
      </c>
      <c r="F194" s="13" t="s">
        <v>35</v>
      </c>
      <c r="G194" s="14">
        <v>-540000</v>
      </c>
      <c r="H194" s="14"/>
    </row>
    <row r="195" spans="1:8" x14ac:dyDescent="0.25">
      <c r="A195" s="31" t="s">
        <v>180</v>
      </c>
      <c r="B195" s="32"/>
      <c r="C195" s="32"/>
      <c r="D195" s="32"/>
      <c r="E195" s="32"/>
      <c r="F195" s="32"/>
      <c r="G195" s="21">
        <f>G13+G19+G105+G139+G151</f>
        <v>-6950882.7000000011</v>
      </c>
      <c r="H195" s="21">
        <f>H13+H19+H105+H139+H151</f>
        <v>-7094442</v>
      </c>
    </row>
    <row r="196" spans="1:8" x14ac:dyDescent="0.25">
      <c r="A196" s="22"/>
      <c r="B196" s="22"/>
      <c r="C196" s="22"/>
      <c r="D196" s="22"/>
      <c r="E196" s="22"/>
      <c r="F196" s="22"/>
      <c r="G196" s="23"/>
      <c r="H196" s="23"/>
    </row>
    <row r="197" spans="1:8" x14ac:dyDescent="0.25">
      <c r="A197" s="33"/>
      <c r="B197" s="34"/>
      <c r="C197" s="34"/>
      <c r="D197" s="34"/>
      <c r="E197" s="34"/>
      <c r="F197" s="34"/>
      <c r="G197" s="34"/>
      <c r="H197" s="15"/>
    </row>
  </sheetData>
  <mergeCells count="11">
    <mergeCell ref="A7:H7"/>
    <mergeCell ref="A8:H8"/>
    <mergeCell ref="A10:H10"/>
    <mergeCell ref="A195:F195"/>
    <mergeCell ref="A197:G197"/>
    <mergeCell ref="A9:G9"/>
    <mergeCell ref="A1:H1"/>
    <mergeCell ref="A2:H2"/>
    <mergeCell ref="A3:H3"/>
    <mergeCell ref="A4:H4"/>
    <mergeCell ref="A5:H5"/>
  </mergeCells>
  <pageMargins left="0.35433070866141736" right="0.23622047244094491" top="0.15748031496062992" bottom="0.59055118110236227" header="0.39370078740157483" footer="0.3937007874015748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9.12.2024&lt;/string&gt;&#10;    &lt;string&gt;19.12.2024&lt;/string&gt;&#10;  &lt;/DateInfo&gt;&#10;  &lt;Code&gt;SQUERY_114N_ROSP_EXP&lt;/Code&gt;&#10;  &lt;ObjectCode&gt;SQUERY_114N_ROSP_EXP&lt;/ObjectCode&gt;&#10;  &lt;DocName&gt;Изменения в бюджет(Роспись расходов)&lt;/DocName&gt;&#10;  &lt;VariantName&gt;Изменения в бюджет&lt;/VariantName&gt;&#10;  &lt;VariantLink&gt;287409445&lt;/VariantLink&gt;&#10;  &lt;ReportCode&gt;F7449B7EE1D84E87B8BE6844E02B36&lt;/ReportCode&gt;&#10;  &lt;SvodReportLink xsi:nil=&quot;true&quot; /&gt;&#10;  &lt;ReportLink&gt;3361332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C4C80F-EF23-4DE5-A0F1-F405251C9D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2024-12-11T04:48:40Z</cp:lastPrinted>
  <dcterms:created xsi:type="dcterms:W3CDTF">2024-12-10T16:34:54Z</dcterms:created>
  <dcterms:modified xsi:type="dcterms:W3CDTF">2024-12-11T10:36:34Z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Изменения в бюджет(Роспись расходов)</vt:lpwstr>
  </property>
  <property fmtid="{D5CDD505-2E9C-101B-9397-08002B2CF9AE}" pid="3" name="Название отчета">
    <vt:lpwstr>Изменения в бюджет(2).xlsx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24.1.1241.1478780724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