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Table2!$5:$7</definedName>
  </definedNames>
  <calcPr calcId="125725"/>
</workbook>
</file>

<file path=xl/calcChain.xml><?xml version="1.0" encoding="utf-8"?>
<calcChain xmlns="http://schemas.openxmlformats.org/spreadsheetml/2006/main">
  <c r="K98" i="1"/>
  <c r="J98"/>
  <c r="K86"/>
  <c r="K50"/>
  <c r="J50"/>
  <c r="K89" l="1"/>
  <c r="J89"/>
  <c r="K33"/>
  <c r="J33"/>
  <c r="L98"/>
  <c r="L87"/>
  <c r="L88"/>
  <c r="L95"/>
  <c r="L96"/>
  <c r="L91"/>
  <c r="L92"/>
  <c r="L93"/>
  <c r="L94"/>
  <c r="L90"/>
  <c r="L49"/>
  <c r="L85"/>
  <c r="L86"/>
  <c r="L79"/>
  <c r="L80"/>
  <c r="L81"/>
  <c r="L82"/>
  <c r="L83"/>
  <c r="L84"/>
  <c r="L78"/>
  <c r="L74"/>
  <c r="L75"/>
  <c r="L76"/>
  <c r="L77"/>
  <c r="L70"/>
  <c r="L71"/>
  <c r="L72"/>
  <c r="L73"/>
  <c r="L64"/>
  <c r="L66"/>
  <c r="L67"/>
  <c r="L68"/>
  <c r="L69"/>
  <c r="K65"/>
  <c r="J65"/>
  <c r="L51"/>
  <c r="L52"/>
  <c r="L53"/>
  <c r="L54"/>
  <c r="L55"/>
  <c r="L56"/>
  <c r="L57"/>
  <c r="L58"/>
  <c r="L59"/>
  <c r="L60"/>
  <c r="L61"/>
  <c r="L62"/>
  <c r="L63"/>
  <c r="L41"/>
  <c r="L42"/>
  <c r="L43"/>
  <c r="L45"/>
  <c r="L46"/>
  <c r="L47"/>
  <c r="L48"/>
  <c r="K44"/>
  <c r="J44"/>
  <c r="L39"/>
  <c r="L40"/>
  <c r="L34"/>
  <c r="L35"/>
  <c r="L36"/>
  <c r="L37"/>
  <c r="L38"/>
  <c r="K32"/>
  <c r="J32"/>
  <c r="J29" s="1"/>
  <c r="L31"/>
  <c r="L30"/>
  <c r="M99"/>
  <c r="N99"/>
  <c r="O99"/>
  <c r="P99"/>
  <c r="Q99"/>
  <c r="R99"/>
  <c r="S99"/>
  <c r="T99"/>
  <c r="I99"/>
  <c r="L50" l="1"/>
  <c r="K29"/>
  <c r="K97" s="1"/>
  <c r="K99" s="1"/>
  <c r="L33"/>
  <c r="J97"/>
  <c r="J99" s="1"/>
  <c r="L89"/>
  <c r="L65"/>
  <c r="L44"/>
  <c r="L32"/>
  <c r="L29" l="1"/>
  <c r="L97"/>
  <c r="L99"/>
</calcChain>
</file>

<file path=xl/sharedStrings.xml><?xml version="1.0" encoding="utf-8"?>
<sst xmlns="http://schemas.openxmlformats.org/spreadsheetml/2006/main" count="251" uniqueCount="210">
  <si>
    <t/>
  </si>
  <si>
    <t>тыс.руб.</t>
  </si>
  <si>
    <t>№ п\п</t>
  </si>
  <si>
    <t>ПОКАЗАТЕЛИ</t>
  </si>
  <si>
    <t>2020 год</t>
  </si>
  <si>
    <t>2022 год</t>
  </si>
  <si>
    <t>Согласовано на совещаниии в августе 2020 года (на 2020 год)</t>
  </si>
  <si>
    <t>Утверждено решением о бюджете на 2020 год (первоначальный план)</t>
  </si>
  <si>
    <t>Уточненный план на 2020 год</t>
  </si>
  <si>
    <t>Исполнено за 2020 год</t>
  </si>
  <si>
    <t>Разница между исполнено за 2020 год и согласовано на совещании в августе 2020 года</t>
  </si>
  <si>
    <t>Согласовано на совещаниии в августе 2020 года (на 2021 год)</t>
  </si>
  <si>
    <t>Утверждено решением о бюджете на 2021 год (первоначальный план)</t>
  </si>
  <si>
    <t>Оценка исполнения в 2021 году по данным МФ УР</t>
  </si>
  <si>
    <t>Согласовано на совещаниии в августе 2021 года (на 2021 год)</t>
  </si>
  <si>
    <t>Разница между оценкой исполнения в 2021 году по данным МФ УР и оценкой исполнения в 2021 году по данным МО</t>
  </si>
  <si>
    <t>Темп роста первоначального плана на 2021 год к исполнению 2020 года, %</t>
  </si>
  <si>
    <t>Прогноз по данным МО</t>
  </si>
  <si>
    <t>Прогноз по данным МФ</t>
  </si>
  <si>
    <t>Согласовано на совещаниии в августе 2021 года (на 2022 год)</t>
  </si>
  <si>
    <t>Разница между прогнозом на 2022 год по данным МФ УР и прогнозом на 2022 году по данным МО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</si>
  <si>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</si>
  <si>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</si>
  <si>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</si>
  <si>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</si>
  <si>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</si>
  <si>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</si>
  <si>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</si>
  <si>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</si>
  <si>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</si>
  <si>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</si>
  <si>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</si>
  <si>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</si>
  <si>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</si>
  <si>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</si>
  <si>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</si>
  <si>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</si>
  <si>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</si>
  <si>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</si>
  <si>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</si>
  <si>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ДОХОДЫ БЮДЖЕТА</t>
  </si>
  <si>
    <t>НАЛОГОВЫЕ И НЕНАЛОГОВЫЕ ДОХОДЫ</t>
  </si>
  <si>
    <t>2</t>
  </si>
  <si>
    <t>НАЛОГОВЫЕ ДОХОДЫ</t>
  </si>
  <si>
    <t>2.1</t>
  </si>
  <si>
    <t>Налог на доходы физических лиц</t>
  </si>
  <si>
    <t>2.2</t>
  </si>
  <si>
    <t>Акцизы на нефтепродукты</t>
  </si>
  <si>
    <t>2.3</t>
  </si>
  <si>
    <t>Налоги на совокупный доход</t>
  </si>
  <si>
    <t>2.4</t>
  </si>
  <si>
    <t>Налог на имущество физических лиц</t>
  </si>
  <si>
    <t>2.5</t>
  </si>
  <si>
    <t>Земельный налог</t>
  </si>
  <si>
    <t>3</t>
  </si>
  <si>
    <t>НЕНАЛОГОВЫЕ ДОХОДЫ</t>
  </si>
  <si>
    <t>3.1</t>
  </si>
  <si>
    <t>Доходы от использования имущества, находящегося в муниципальной собственности</t>
  </si>
  <si>
    <t>3.2</t>
  </si>
  <si>
    <t>Плата за негативное воздействие на окружающую среду</t>
  </si>
  <si>
    <t>3.3</t>
  </si>
  <si>
    <t>Доходы от продажи материальных и нематериальных активов</t>
  </si>
  <si>
    <t>БЕЗВОЗМЕЗДНЫЕ ПОСТУПЛЕНИЯ</t>
  </si>
  <si>
    <t>4.1</t>
  </si>
  <si>
    <t>Дотации, в т.ч.</t>
  </si>
  <si>
    <t>4.1.1</t>
  </si>
  <si>
    <t>на выравнивание бюджетной обеспеченности</t>
  </si>
  <si>
    <t>4.1.2</t>
  </si>
  <si>
    <t>на поддержку мер по обеспечению сбалансированности бюджетов</t>
  </si>
  <si>
    <t>4.2</t>
  </si>
  <si>
    <t>Субвенция по расчету и предоставлению дотаций поселениям за счет средств бюджета УР</t>
  </si>
  <si>
    <t>4.3</t>
  </si>
  <si>
    <t>Иной межбюджетный трансферт на частичную компенсацию дополнительных расходов на повышение оплаты труда работников бюджетной сферы</t>
  </si>
  <si>
    <t>4.4</t>
  </si>
  <si>
    <t>Прочие доходы</t>
  </si>
  <si>
    <t>ИТОГО ДОХОДОВ</t>
  </si>
  <si>
    <t>Раздел I. Социально-значимые расходы</t>
  </si>
  <si>
    <t>6.1</t>
  </si>
  <si>
    <t>Заработная плата и начисления на нее (КОСГУ 211,213) с учетом расходов автономных, бюджетных и казенных учреждений</t>
  </si>
  <si>
    <t>6.2</t>
  </si>
  <si>
    <t>Оплата коммунальных услуг (КОСГУ 223) с учетом расходов автономных, бюджетных и казенных учреждений</t>
  </si>
  <si>
    <t>6.3</t>
  </si>
  <si>
    <t>КОСГУ 340 (расходы на питание только за счет бюджета, без учета родительской платы) с учетом автономных, бюджетных и казенных учреждений</t>
  </si>
  <si>
    <t>6.3.1</t>
  </si>
  <si>
    <t>питание в дошкольных учреждениях за счет средств бюджета</t>
  </si>
  <si>
    <t>6.3.2</t>
  </si>
  <si>
    <t>питание в интернатах при школах</t>
  </si>
  <si>
    <t>6.3.3</t>
  </si>
  <si>
    <t>питание в группах продленного дня</t>
  </si>
  <si>
    <t>6.3.4</t>
  </si>
  <si>
    <t>меры соцподдержки многодетных семей по снижению родплаты на 50%</t>
  </si>
  <si>
    <t>6.3.5</t>
  </si>
  <si>
    <t>прочее питание</t>
  </si>
  <si>
    <t>питание в казенных учреждениях</t>
  </si>
  <si>
    <t>6.3.6.1</t>
  </si>
  <si>
    <t>питание в дошкольных учреждениях (родительская плата)</t>
  </si>
  <si>
    <t>6.4</t>
  </si>
  <si>
    <t>КОСГУ 290 (уплата налогов: налог на имущество, земельный налог) с учетом расходов автономных, бюджетных и казенных учреждений</t>
  </si>
  <si>
    <t>6.4.1</t>
  </si>
  <si>
    <t>земельный налог</t>
  </si>
  <si>
    <t>6.4.2</t>
  </si>
  <si>
    <t>налог на имущество</t>
  </si>
  <si>
    <t>6.4.3</t>
  </si>
  <si>
    <t>прочие налоги</t>
  </si>
  <si>
    <t>6.5</t>
  </si>
  <si>
    <t>Социальное обеспечение(КОСГУ 260: ЕДВ на проезд пенсионерам, Почетные граждане, доплаты к пенсиям муниципальным служащим) с учетом расходов автономных, бюджетных и казенных учреждений</t>
  </si>
  <si>
    <t>6.5.1</t>
  </si>
  <si>
    <t>возмещение расходов по оплате коммунальных услуг работникам учреждений, проживающим и работающим в сельских населенных пунктах</t>
  </si>
  <si>
    <t>6.5.2</t>
  </si>
  <si>
    <t>пенсии, пособия: доплаты к пенсиям муниципальным служащим</t>
  </si>
  <si>
    <t>6.5.3</t>
  </si>
  <si>
    <t>пособие по уходу за ребенком до 3х лет</t>
  </si>
  <si>
    <t>КОСГУ 260 (прочие)</t>
  </si>
  <si>
    <t>Остаток средств (+) после финансового обеспечения расходов раздела I</t>
  </si>
  <si>
    <t>Раздел II. Первоочередные расходы</t>
  </si>
  <si>
    <t>8.1</t>
  </si>
  <si>
    <t>Расходы на обслуживание муниципального  долга (КОСГУ 231)</t>
  </si>
  <si>
    <t>8.2</t>
  </si>
  <si>
    <t>Расходы на первоочередные нужды, из них:</t>
  </si>
  <si>
    <t>8.2.1.1</t>
  </si>
  <si>
    <t>обеспечение депутатской деятельности</t>
  </si>
  <si>
    <t>8.2.1.2</t>
  </si>
  <si>
    <t>командировочные (суточные)</t>
  </si>
  <si>
    <t>8.2.1.3</t>
  </si>
  <si>
    <t>выходные пособия, компенсации</t>
  </si>
  <si>
    <t>8.2.1.4</t>
  </si>
  <si>
    <t>прочие выплаты 212</t>
  </si>
  <si>
    <t>8.2.2.1</t>
  </si>
  <si>
    <t>услуги связи</t>
  </si>
  <si>
    <t>8.2.2.2</t>
  </si>
  <si>
    <t>почтовые расходы</t>
  </si>
  <si>
    <t>8.2.2.3</t>
  </si>
  <si>
    <t>обслуживание интернета</t>
  </si>
  <si>
    <t>8.2.2.4</t>
  </si>
  <si>
    <t>прочие по 221</t>
  </si>
  <si>
    <t>арендная плата за пользование имуществом (КОСГУ 224: аренда спортивных объектов и т.д.)</t>
  </si>
  <si>
    <t>Увеличение стоимости мат.запасов (КОСГУ 340 без расходов на питание: ГСМ, канцелярские товары, мягкий инвентарь)</t>
  </si>
  <si>
    <t>медикаменты</t>
  </si>
  <si>
    <t>оплата горюче-смазочных материалов</t>
  </si>
  <si>
    <t>приобретение котельно-печного топлива для отопления учреждений бюджетной сферы</t>
  </si>
  <si>
    <t>прочие по 340 статье</t>
  </si>
  <si>
    <t>8.2.6</t>
  </si>
  <si>
    <t>Финансирование автономных учреждений без учета расходов на заработную плату и начисления на нее, оплату коммунальных услуг, питания и расходов на уплату налогов</t>
  </si>
  <si>
    <t>8.3</t>
  </si>
  <si>
    <t>Расходы на прочие нужды, из них:</t>
  </si>
  <si>
    <t>8.3.2.1</t>
  </si>
  <si>
    <t>медосмотр педагогических работников</t>
  </si>
  <si>
    <t>8.3.2.2</t>
  </si>
  <si>
    <t>возмещение расходов связанных со служебной командировкой</t>
  </si>
  <si>
    <t>8.3.2.3</t>
  </si>
  <si>
    <t>прочие по 226</t>
  </si>
  <si>
    <t>услуги, работы для целей капитальных вложений (КОСГУ 228)</t>
  </si>
  <si>
    <t>8.3.5</t>
  </si>
  <si>
    <t>арендная плата за пользование земельными участками и другими обособленными природными объектами (КОСГУ 229)</t>
  </si>
  <si>
    <t>8.3.6</t>
  </si>
  <si>
    <t>безвозмездные перечисления организациям (КОСГУ 240: государственным и муниципальным предприятиям; перечисления организациям, за исключением государственных и муниципальных предприятий)</t>
  </si>
  <si>
    <t>прочие 240</t>
  </si>
  <si>
    <t>8.3.7</t>
  </si>
  <si>
    <t>перечисления международным организациям (КОСГУ 253: членские взносы)</t>
  </si>
  <si>
    <t>расходы в рамках МЧС</t>
  </si>
  <si>
    <t>Сумма расходов разделов I и II</t>
  </si>
  <si>
    <t>Остаток средств (+) после финансового обеспечения расходов раздела I и II</t>
  </si>
  <si>
    <t>Раздел III. Расходы Бюджета Развития</t>
  </si>
  <si>
    <t>10.1</t>
  </si>
  <si>
    <t>Увеличение стоимости основных средств  (КОСГУ 310: строительство социального жилья, приобретение жилых помещений по решениям судов, ограждение школ)</t>
  </si>
  <si>
    <t>10.2</t>
  </si>
  <si>
    <t>КОСГУ 530 (увеличение стоимости акций и иных форм участия в капитале)</t>
  </si>
  <si>
    <t>10.3</t>
  </si>
  <si>
    <t>10.4</t>
  </si>
  <si>
    <t>КОСГУ 330 (непроизведенные активы)</t>
  </si>
  <si>
    <t>Дорожный фонд</t>
  </si>
  <si>
    <t>Расходы на благоустройство</t>
  </si>
  <si>
    <t>Прочие расходы</t>
  </si>
  <si>
    <t>Дефицит("-")/профицит("+") средств на решение вопросов местного значения</t>
  </si>
  <si>
    <t>Остатки собственных средств на начало года</t>
  </si>
  <si>
    <t>Итого расходы по вопросам местного значения</t>
  </si>
  <si>
    <t xml:space="preserve">Расходы за счет безвозмедных поступлений из бюджета Удмуртской Республики </t>
  </si>
  <si>
    <t>ВСЕГО РАСХОДЫ</t>
  </si>
  <si>
    <t>% исполнения бюджета</t>
  </si>
  <si>
    <t>Прочие выплаты по заработной плате (КОСГУ 212)</t>
  </si>
  <si>
    <t>Услуги связи (КОСГУ 221)</t>
  </si>
  <si>
    <t>8.4</t>
  </si>
  <si>
    <t>Транспортные услуги (КОСГУ 222)</t>
  </si>
  <si>
    <t>8.5</t>
  </si>
  <si>
    <t>Работы, услуги по содержанию имущества (КОСГУ 225: капремонт школ, текущий ремонт ДДУ,  тех обслуживание зданий, лифтов, опрессовка)</t>
  </si>
  <si>
    <t>Прочие работы и услуги (КОСГУ 226: медосмотр, аттестация рабочих мест, лицензионное программное обеспечение)</t>
  </si>
  <si>
    <t>8.6</t>
  </si>
  <si>
    <t>8.7</t>
  </si>
  <si>
    <t>8.8</t>
  </si>
  <si>
    <t>Страхование (КОСГУ 227: услуги по страхованию имущества, гражданской ответственности и здоровья)</t>
  </si>
  <si>
    <t>8.9</t>
  </si>
  <si>
    <t>Персонифицированное финансирование дополнительного образования</t>
  </si>
  <si>
    <t>8.10</t>
  </si>
  <si>
    <t>8.11</t>
  </si>
  <si>
    <t>Прочие расходы (КОСГУ 290: судебные издержки, гранты и др.)</t>
  </si>
  <si>
    <t>8.12</t>
  </si>
  <si>
    <t>Расходы на подготовку муниципальных учреждений социальной сферы к отопительному сезону, новому учебному году и выполнению требований по лицензированию за счет средств бюджета Удмуртской Республики</t>
  </si>
  <si>
    <t>КОСГУ 251 Дотации поселениям</t>
  </si>
  <si>
    <t>Уточненный план на 2022 год</t>
  </si>
  <si>
    <t>Исполнено за 2022 год</t>
  </si>
  <si>
    <t>8.13</t>
  </si>
  <si>
    <t>8.14</t>
  </si>
  <si>
    <t>8.6.2</t>
  </si>
  <si>
    <t>8.6.1</t>
  </si>
  <si>
    <t>8.6.3</t>
  </si>
  <si>
    <t>8.6.4</t>
  </si>
  <si>
    <t>8.15</t>
  </si>
  <si>
    <t>Справочно</t>
  </si>
  <si>
    <t>(тыс.руб.)</t>
  </si>
  <si>
    <t xml:space="preserve">Отчет об исполнении бюджета муниципального образования "Муниципальный округ Камбарский район Удмуртской Республики" по расходам   за 2022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</si>
</sst>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1"/>
  <sheetViews>
    <sheetView tabSelected="1" workbookViewId="0">
      <selection activeCell="X32" sqref="X32"/>
    </sheetView>
  </sheetViews>
  <sheetFormatPr defaultRowHeight="12.75"/>
  <cols>
    <col min="1" max="1" width="7.5" customWidth="1"/>
    <col min="2" max="2" width="70.5" customWidth="1"/>
    <col min="3" max="8" width="15.33203125" hidden="1" customWidth="1"/>
    <col min="9" max="9" width="17.83203125" hidden="1" customWidth="1"/>
    <col min="10" max="10" width="19.1640625" customWidth="1"/>
    <col min="11" max="11" width="16.6640625" customWidth="1"/>
    <col min="12" max="12" width="18" customWidth="1"/>
    <col min="13" max="16" width="15.33203125" hidden="1" customWidth="1"/>
    <col min="17" max="20" width="18.33203125" hidden="1" customWidth="1"/>
  </cols>
  <sheetData>
    <row r="1" spans="1:21" ht="22.7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20" t="s">
        <v>207</v>
      </c>
      <c r="M1" s="19"/>
      <c r="N1" s="19"/>
      <c r="O1" s="19"/>
      <c r="P1" s="19"/>
      <c r="Q1" s="19"/>
      <c r="R1" s="19"/>
      <c r="S1" s="19"/>
      <c r="T1" s="19"/>
    </row>
    <row r="2" spans="1:21" ht="33.75" customHeight="1">
      <c r="A2" s="19"/>
      <c r="B2" s="25" t="s">
        <v>209</v>
      </c>
      <c r="C2" s="25"/>
      <c r="D2" s="25"/>
      <c r="E2" s="25"/>
      <c r="F2" s="25"/>
      <c r="G2" s="25"/>
      <c r="H2" s="25"/>
      <c r="I2" s="25"/>
      <c r="J2" s="25"/>
      <c r="K2" s="25"/>
      <c r="L2" s="19"/>
      <c r="M2" s="19"/>
      <c r="N2" s="19"/>
      <c r="O2" s="19"/>
      <c r="P2" s="19"/>
      <c r="Q2" s="19"/>
      <c r="R2" s="19"/>
      <c r="S2" s="19"/>
      <c r="T2" s="19"/>
    </row>
    <row r="3" spans="1:21" ht="12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1" ht="14.45" customHeigh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2" t="s">
        <v>0</v>
      </c>
      <c r="L4" s="24" t="s">
        <v>208</v>
      </c>
      <c r="M4" s="1" t="s">
        <v>0</v>
      </c>
      <c r="N4" s="1" t="s">
        <v>0</v>
      </c>
      <c r="O4" s="1" t="s">
        <v>0</v>
      </c>
      <c r="P4" s="1" t="s">
        <v>0</v>
      </c>
      <c r="Q4" s="3" t="s">
        <v>0</v>
      </c>
      <c r="R4" s="3" t="s">
        <v>0</v>
      </c>
      <c r="S4" s="3" t="s">
        <v>0</v>
      </c>
      <c r="T4" s="3" t="s">
        <v>1</v>
      </c>
    </row>
    <row r="5" spans="1:21" ht="14.45" customHeight="1">
      <c r="A5" s="22" t="s">
        <v>2</v>
      </c>
      <c r="B5" s="22" t="s">
        <v>3</v>
      </c>
      <c r="C5" s="23" t="s">
        <v>4</v>
      </c>
      <c r="D5" s="23"/>
      <c r="E5" s="23"/>
      <c r="F5" s="23"/>
      <c r="G5" s="23"/>
      <c r="H5" s="23" t="s">
        <v>5</v>
      </c>
      <c r="I5" s="23"/>
      <c r="J5" s="23"/>
      <c r="K5" s="23"/>
      <c r="L5" s="23"/>
      <c r="M5" s="23"/>
      <c r="N5" s="23"/>
      <c r="O5" s="23"/>
      <c r="P5" s="23"/>
      <c r="Q5" s="23" t="s">
        <v>5</v>
      </c>
      <c r="R5" s="23"/>
      <c r="S5" s="23"/>
      <c r="T5" s="26"/>
      <c r="U5" s="27"/>
    </row>
    <row r="6" spans="1:21" ht="82.5" customHeight="1">
      <c r="A6" s="23" t="s">
        <v>0</v>
      </c>
      <c r="B6" s="23" t="s">
        <v>0</v>
      </c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16" t="s">
        <v>198</v>
      </c>
      <c r="K6" s="16" t="s">
        <v>199</v>
      </c>
      <c r="L6" s="10" t="s">
        <v>178</v>
      </c>
      <c r="M6" s="4" t="s">
        <v>13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18</v>
      </c>
      <c r="S6" s="4" t="s">
        <v>19</v>
      </c>
      <c r="T6" s="4" t="s">
        <v>20</v>
      </c>
    </row>
    <row r="7" spans="1:21" ht="10.7" hidden="1" customHeight="1">
      <c r="A7" s="5" t="s">
        <v>0</v>
      </c>
      <c r="B7" s="5" t="s">
        <v>21</v>
      </c>
      <c r="C7" s="5" t="s">
        <v>22</v>
      </c>
      <c r="D7" s="5" t="s">
        <v>23</v>
      </c>
      <c r="E7" s="5" t="s">
        <v>24</v>
      </c>
      <c r="F7" s="5" t="s">
        <v>25</v>
      </c>
      <c r="G7" s="5" t="s">
        <v>26</v>
      </c>
      <c r="H7" s="5" t="s">
        <v>27</v>
      </c>
      <c r="I7" s="5" t="s">
        <v>28</v>
      </c>
      <c r="J7" s="5" t="s">
        <v>29</v>
      </c>
      <c r="K7" s="5" t="s">
        <v>30</v>
      </c>
      <c r="L7" s="5" t="s">
        <v>31</v>
      </c>
      <c r="M7" s="5" t="s">
        <v>32</v>
      </c>
      <c r="N7" s="5" t="s">
        <v>33</v>
      </c>
      <c r="O7" s="5" t="s">
        <v>34</v>
      </c>
      <c r="P7" s="5" t="s">
        <v>35</v>
      </c>
      <c r="Q7" s="5" t="s">
        <v>36</v>
      </c>
      <c r="R7" s="5" t="s">
        <v>37</v>
      </c>
      <c r="S7" s="5" t="s">
        <v>38</v>
      </c>
      <c r="T7" s="5" t="s">
        <v>39</v>
      </c>
    </row>
    <row r="8" spans="1:21" ht="14.45" hidden="1" customHeight="1">
      <c r="A8" s="6" t="s">
        <v>0</v>
      </c>
      <c r="B8" s="21" t="s">
        <v>40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1" ht="14.45" hidden="1" customHeight="1">
      <c r="A9" s="4" t="s">
        <v>21</v>
      </c>
      <c r="B9" s="7" t="s">
        <v>41</v>
      </c>
      <c r="C9" s="8">
        <v>190289</v>
      </c>
      <c r="D9" s="8">
        <v>180613</v>
      </c>
      <c r="E9" s="8">
        <v>181874</v>
      </c>
      <c r="F9" s="8">
        <v>184811</v>
      </c>
      <c r="G9" s="8">
        <v>-5478</v>
      </c>
      <c r="H9" s="8">
        <v>202379</v>
      </c>
      <c r="I9" s="8">
        <v>202379</v>
      </c>
      <c r="J9" s="8">
        <v>208272</v>
      </c>
      <c r="K9" s="8">
        <v>143136</v>
      </c>
      <c r="L9" s="8">
        <v>200067</v>
      </c>
      <c r="M9" s="8">
        <v>214105</v>
      </c>
      <c r="N9" s="8">
        <v>212448</v>
      </c>
      <c r="O9" s="8">
        <v>14038</v>
      </c>
      <c r="P9" s="8">
        <v>109.5</v>
      </c>
      <c r="Q9" s="8">
        <v>210272</v>
      </c>
      <c r="R9" s="8">
        <v>221525</v>
      </c>
      <c r="S9" s="8">
        <v>222786</v>
      </c>
      <c r="T9" s="8">
        <v>11253</v>
      </c>
    </row>
    <row r="10" spans="1:21" ht="14.45" hidden="1" customHeight="1">
      <c r="A10" s="4" t="s">
        <v>42</v>
      </c>
      <c r="B10" s="7" t="s">
        <v>43</v>
      </c>
      <c r="C10" s="8">
        <v>180119</v>
      </c>
      <c r="D10" s="8">
        <v>169725</v>
      </c>
      <c r="E10" s="8">
        <v>169888</v>
      </c>
      <c r="F10" s="8">
        <v>175311</v>
      </c>
      <c r="G10" s="8">
        <v>-4808</v>
      </c>
      <c r="H10" s="8">
        <v>191186</v>
      </c>
      <c r="I10" s="8">
        <v>191186</v>
      </c>
      <c r="J10" s="8">
        <v>196154</v>
      </c>
      <c r="K10" s="8">
        <v>134625</v>
      </c>
      <c r="L10" s="8">
        <v>188975</v>
      </c>
      <c r="M10" s="8">
        <v>201400</v>
      </c>
      <c r="N10" s="8">
        <v>199549</v>
      </c>
      <c r="O10" s="8">
        <v>12425</v>
      </c>
      <c r="P10" s="8">
        <v>109.1</v>
      </c>
      <c r="Q10" s="8">
        <v>200073</v>
      </c>
      <c r="R10" s="8">
        <v>209426</v>
      </c>
      <c r="S10" s="8">
        <v>211087</v>
      </c>
      <c r="T10" s="8">
        <v>9353</v>
      </c>
    </row>
    <row r="11" spans="1:21" ht="14.45" hidden="1" customHeight="1">
      <c r="A11" s="5" t="s">
        <v>44</v>
      </c>
      <c r="B11" s="6" t="s">
        <v>45</v>
      </c>
      <c r="C11" s="9">
        <v>157761</v>
      </c>
      <c r="D11" s="9">
        <v>148720</v>
      </c>
      <c r="E11" s="9">
        <v>148878</v>
      </c>
      <c r="F11" s="9">
        <v>154053</v>
      </c>
      <c r="G11" s="9">
        <v>-3708</v>
      </c>
      <c r="H11" s="9">
        <v>160916</v>
      </c>
      <c r="I11" s="9">
        <v>160916</v>
      </c>
      <c r="J11" s="9">
        <v>163916</v>
      </c>
      <c r="K11" s="9">
        <v>111094</v>
      </c>
      <c r="L11" s="9">
        <v>157150</v>
      </c>
      <c r="M11" s="9">
        <v>166377</v>
      </c>
      <c r="N11" s="9">
        <v>164526</v>
      </c>
      <c r="O11" s="9">
        <v>9227</v>
      </c>
      <c r="P11" s="9">
        <v>104.5</v>
      </c>
      <c r="Q11" s="9">
        <v>167208</v>
      </c>
      <c r="R11" s="9">
        <v>177025</v>
      </c>
      <c r="S11" s="9">
        <v>174727</v>
      </c>
      <c r="T11" s="9">
        <v>9817</v>
      </c>
    </row>
    <row r="12" spans="1:21" ht="14.45" hidden="1" customHeight="1">
      <c r="A12" s="5" t="s">
        <v>46</v>
      </c>
      <c r="B12" s="6" t="s">
        <v>47</v>
      </c>
      <c r="C12" s="9">
        <v>9671</v>
      </c>
      <c r="D12" s="9">
        <v>8844</v>
      </c>
      <c r="E12" s="9">
        <v>8799</v>
      </c>
      <c r="F12" s="9">
        <v>8637</v>
      </c>
      <c r="G12" s="9">
        <v>-1034</v>
      </c>
      <c r="H12" s="9">
        <v>19619</v>
      </c>
      <c r="I12" s="9">
        <v>19619</v>
      </c>
      <c r="J12" s="9">
        <v>19453</v>
      </c>
      <c r="K12" s="9">
        <v>14425</v>
      </c>
      <c r="L12" s="9">
        <v>19453</v>
      </c>
      <c r="M12" s="9">
        <v>19453</v>
      </c>
      <c r="N12" s="9">
        <v>19453</v>
      </c>
      <c r="O12" s="9">
        <v>0</v>
      </c>
      <c r="P12" s="9">
        <v>227.2</v>
      </c>
      <c r="Q12" s="9">
        <v>20068</v>
      </c>
      <c r="R12" s="9">
        <v>19377</v>
      </c>
      <c r="S12" s="9">
        <v>19377</v>
      </c>
      <c r="T12" s="9">
        <v>-691</v>
      </c>
    </row>
    <row r="13" spans="1:21" ht="14.45" hidden="1" customHeight="1">
      <c r="A13" s="5" t="s">
        <v>48</v>
      </c>
      <c r="B13" s="6" t="s">
        <v>49</v>
      </c>
      <c r="C13" s="9">
        <v>3600</v>
      </c>
      <c r="D13" s="9">
        <v>4209</v>
      </c>
      <c r="E13" s="9">
        <v>4209</v>
      </c>
      <c r="F13" s="9">
        <v>3496</v>
      </c>
      <c r="G13" s="9">
        <v>-104</v>
      </c>
      <c r="H13" s="9">
        <v>1215</v>
      </c>
      <c r="I13" s="9">
        <v>1215</v>
      </c>
      <c r="J13" s="9">
        <v>2725</v>
      </c>
      <c r="K13" s="9">
        <v>2726</v>
      </c>
      <c r="L13" s="9">
        <v>2887</v>
      </c>
      <c r="M13" s="9">
        <v>2891</v>
      </c>
      <c r="N13" s="9">
        <v>2891</v>
      </c>
      <c r="O13" s="9">
        <v>4</v>
      </c>
      <c r="P13" s="9">
        <v>34.799999999999997</v>
      </c>
      <c r="Q13" s="9">
        <v>1891</v>
      </c>
      <c r="R13" s="9">
        <v>1966</v>
      </c>
      <c r="S13" s="9">
        <v>4092</v>
      </c>
      <c r="T13" s="9">
        <v>75</v>
      </c>
    </row>
    <row r="14" spans="1:21" ht="14.45" hidden="1" customHeight="1">
      <c r="A14" s="5" t="s">
        <v>50</v>
      </c>
      <c r="B14" s="6" t="s">
        <v>51</v>
      </c>
      <c r="C14" s="9">
        <v>2133</v>
      </c>
      <c r="D14" s="9">
        <v>1506</v>
      </c>
      <c r="E14" s="9">
        <v>1556</v>
      </c>
      <c r="F14" s="9">
        <v>2452</v>
      </c>
      <c r="G14" s="9">
        <v>319</v>
      </c>
      <c r="H14" s="9">
        <v>2154</v>
      </c>
      <c r="I14" s="9">
        <v>2154</v>
      </c>
      <c r="J14" s="9">
        <v>2154</v>
      </c>
      <c r="K14" s="9">
        <v>705</v>
      </c>
      <c r="L14" s="9">
        <v>3720</v>
      </c>
      <c r="M14" s="9">
        <v>5609</v>
      </c>
      <c r="N14" s="9">
        <v>5609</v>
      </c>
      <c r="O14" s="9">
        <v>1889</v>
      </c>
      <c r="P14" s="9">
        <v>87.8</v>
      </c>
      <c r="Q14" s="9">
        <v>3776</v>
      </c>
      <c r="R14" s="9">
        <v>3776</v>
      </c>
      <c r="S14" s="9">
        <v>5609</v>
      </c>
      <c r="T14" s="9">
        <v>0</v>
      </c>
    </row>
    <row r="15" spans="1:21" ht="14.45" hidden="1" customHeight="1">
      <c r="A15" s="5" t="s">
        <v>52</v>
      </c>
      <c r="B15" s="6" t="s">
        <v>53</v>
      </c>
      <c r="C15" s="9">
        <v>4542</v>
      </c>
      <c r="D15" s="9">
        <v>4475</v>
      </c>
      <c r="E15" s="9">
        <v>4475</v>
      </c>
      <c r="F15" s="9">
        <v>4529</v>
      </c>
      <c r="G15" s="9">
        <v>-13</v>
      </c>
      <c r="H15" s="9">
        <v>4706</v>
      </c>
      <c r="I15" s="9">
        <v>4706</v>
      </c>
      <c r="J15" s="9">
        <v>5330</v>
      </c>
      <c r="K15" s="9">
        <v>3750</v>
      </c>
      <c r="L15" s="9">
        <v>4123</v>
      </c>
      <c r="M15" s="9">
        <v>5566</v>
      </c>
      <c r="N15" s="9">
        <v>5566</v>
      </c>
      <c r="O15" s="9">
        <v>1443</v>
      </c>
      <c r="P15" s="9">
        <v>103.9</v>
      </c>
      <c r="Q15" s="9">
        <v>5185</v>
      </c>
      <c r="R15" s="9">
        <v>5778</v>
      </c>
      <c r="S15" s="9">
        <v>5778</v>
      </c>
      <c r="T15" s="9">
        <v>593</v>
      </c>
    </row>
    <row r="16" spans="1:21" ht="14.45" hidden="1" customHeight="1">
      <c r="A16" s="4" t="s">
        <v>54</v>
      </c>
      <c r="B16" s="7" t="s">
        <v>55</v>
      </c>
      <c r="C16" s="8">
        <v>10170</v>
      </c>
      <c r="D16" s="8">
        <v>10888</v>
      </c>
      <c r="E16" s="8">
        <v>11986</v>
      </c>
      <c r="F16" s="8">
        <v>9500</v>
      </c>
      <c r="G16" s="8">
        <v>-670</v>
      </c>
      <c r="H16" s="8">
        <v>11193</v>
      </c>
      <c r="I16" s="8">
        <v>11193</v>
      </c>
      <c r="J16" s="8">
        <v>12118</v>
      </c>
      <c r="K16" s="8">
        <v>8511</v>
      </c>
      <c r="L16" s="8">
        <v>11092</v>
      </c>
      <c r="M16" s="8">
        <v>12705</v>
      </c>
      <c r="N16" s="8">
        <v>12899</v>
      </c>
      <c r="O16" s="8">
        <v>1613</v>
      </c>
      <c r="P16" s="8">
        <v>117.8</v>
      </c>
      <c r="Q16" s="8">
        <v>10199</v>
      </c>
      <c r="R16" s="8">
        <v>12099</v>
      </c>
      <c r="S16" s="8">
        <v>11699</v>
      </c>
      <c r="T16" s="8">
        <v>1900</v>
      </c>
    </row>
    <row r="17" spans="1:21" ht="27.4" hidden="1" customHeight="1">
      <c r="A17" s="5" t="s">
        <v>56</v>
      </c>
      <c r="B17" s="6" t="s">
        <v>57</v>
      </c>
      <c r="C17" s="9">
        <v>7172</v>
      </c>
      <c r="D17" s="9">
        <v>8694</v>
      </c>
      <c r="E17" s="9">
        <v>9206</v>
      </c>
      <c r="F17" s="9">
        <v>6171</v>
      </c>
      <c r="G17" s="9">
        <v>-1001</v>
      </c>
      <c r="H17" s="9">
        <v>8979</v>
      </c>
      <c r="I17" s="9">
        <v>8979</v>
      </c>
      <c r="J17" s="9">
        <v>8979</v>
      </c>
      <c r="K17" s="9">
        <v>5340</v>
      </c>
      <c r="L17" s="9">
        <v>7799</v>
      </c>
      <c r="M17" s="9">
        <v>8500</v>
      </c>
      <c r="N17" s="9">
        <v>8500</v>
      </c>
      <c r="O17" s="9">
        <v>701</v>
      </c>
      <c r="P17" s="9">
        <v>145.5</v>
      </c>
      <c r="Q17" s="9">
        <v>7979</v>
      </c>
      <c r="R17" s="9">
        <v>8400</v>
      </c>
      <c r="S17" s="9">
        <v>8000</v>
      </c>
      <c r="T17" s="9">
        <v>421</v>
      </c>
    </row>
    <row r="18" spans="1:21" ht="14.45" hidden="1" customHeight="1">
      <c r="A18" s="5" t="s">
        <v>58</v>
      </c>
      <c r="B18" s="6" t="s">
        <v>59</v>
      </c>
      <c r="C18" s="9">
        <v>254</v>
      </c>
      <c r="D18" s="9">
        <v>154</v>
      </c>
      <c r="E18" s="9">
        <v>154</v>
      </c>
      <c r="F18" s="9">
        <v>310</v>
      </c>
      <c r="G18" s="9">
        <v>56</v>
      </c>
      <c r="H18" s="9">
        <v>141</v>
      </c>
      <c r="I18" s="9">
        <v>141</v>
      </c>
      <c r="J18" s="9">
        <v>401</v>
      </c>
      <c r="K18" s="9">
        <v>401</v>
      </c>
      <c r="L18" s="9">
        <v>569</v>
      </c>
      <c r="M18" s="9">
        <v>569</v>
      </c>
      <c r="N18" s="9">
        <v>569</v>
      </c>
      <c r="O18" s="9">
        <v>0</v>
      </c>
      <c r="P18" s="9">
        <v>45.5</v>
      </c>
      <c r="Q18" s="9">
        <v>418</v>
      </c>
      <c r="R18" s="9">
        <v>569</v>
      </c>
      <c r="S18" s="9">
        <v>569</v>
      </c>
      <c r="T18" s="9">
        <v>151</v>
      </c>
    </row>
    <row r="19" spans="1:21" ht="14.45" hidden="1" customHeight="1">
      <c r="A19" s="5" t="s">
        <v>60</v>
      </c>
      <c r="B19" s="6" t="s">
        <v>61</v>
      </c>
      <c r="C19" s="9">
        <v>1201</v>
      </c>
      <c r="D19" s="9">
        <v>150</v>
      </c>
      <c r="E19" s="9">
        <v>569</v>
      </c>
      <c r="F19" s="9">
        <v>877</v>
      </c>
      <c r="G19" s="9">
        <v>-324</v>
      </c>
      <c r="H19" s="9">
        <v>500</v>
      </c>
      <c r="I19" s="9">
        <v>500</v>
      </c>
      <c r="J19" s="9">
        <v>935</v>
      </c>
      <c r="K19" s="9">
        <v>1269</v>
      </c>
      <c r="L19" s="9">
        <v>1005</v>
      </c>
      <c r="M19" s="9">
        <v>1005</v>
      </c>
      <c r="N19" s="9">
        <v>1200</v>
      </c>
      <c r="O19" s="9">
        <v>0</v>
      </c>
      <c r="P19" s="9">
        <v>57</v>
      </c>
      <c r="Q19" s="9">
        <v>500</v>
      </c>
      <c r="R19" s="9">
        <v>500</v>
      </c>
      <c r="S19" s="9">
        <v>500</v>
      </c>
      <c r="T19" s="9">
        <v>0</v>
      </c>
    </row>
    <row r="20" spans="1:21" ht="14.45" hidden="1" customHeight="1">
      <c r="A20" s="4" t="s">
        <v>22</v>
      </c>
      <c r="B20" s="7" t="s">
        <v>62</v>
      </c>
      <c r="C20" s="8">
        <v>65608.100000000006</v>
      </c>
      <c r="D20" s="8">
        <v>52865</v>
      </c>
      <c r="E20" s="8">
        <v>69884</v>
      </c>
      <c r="F20" s="8">
        <v>69910</v>
      </c>
      <c r="G20" s="8">
        <v>4301.8999999999996</v>
      </c>
      <c r="H20" s="8">
        <v>52303</v>
      </c>
      <c r="I20" s="8">
        <v>52951</v>
      </c>
      <c r="J20" s="8">
        <v>61223</v>
      </c>
      <c r="K20" s="8">
        <v>48488</v>
      </c>
      <c r="L20" s="8">
        <v>57385</v>
      </c>
      <c r="M20" s="8">
        <v>60634.8</v>
      </c>
      <c r="N20" s="8">
        <v>61718.5</v>
      </c>
      <c r="O20" s="8">
        <v>3249.8</v>
      </c>
      <c r="P20" s="8">
        <v>75.7</v>
      </c>
      <c r="Q20" s="8">
        <v>52303</v>
      </c>
      <c r="R20" s="8">
        <v>52320</v>
      </c>
      <c r="S20" s="8">
        <v>52319.8</v>
      </c>
      <c r="T20" s="8">
        <v>17</v>
      </c>
    </row>
    <row r="21" spans="1:21" ht="14.45" hidden="1" customHeight="1">
      <c r="A21" s="5" t="s">
        <v>63</v>
      </c>
      <c r="B21" s="6" t="s">
        <v>64</v>
      </c>
      <c r="C21" s="9">
        <v>63726.1</v>
      </c>
      <c r="D21" s="9">
        <v>51861</v>
      </c>
      <c r="E21" s="9">
        <v>67482</v>
      </c>
      <c r="F21" s="9">
        <v>67482</v>
      </c>
      <c r="G21" s="9">
        <v>3755.9</v>
      </c>
      <c r="H21" s="9">
        <v>51261</v>
      </c>
      <c r="I21" s="9">
        <v>51909</v>
      </c>
      <c r="J21" s="9">
        <v>59420</v>
      </c>
      <c r="K21" s="9">
        <v>46983</v>
      </c>
      <c r="L21" s="9">
        <v>55862</v>
      </c>
      <c r="M21" s="9">
        <v>58831.8</v>
      </c>
      <c r="N21" s="9">
        <v>59915.5</v>
      </c>
      <c r="O21" s="9">
        <v>2969.8</v>
      </c>
      <c r="P21" s="9">
        <v>76.900000000000006</v>
      </c>
      <c r="Q21" s="9">
        <v>51261</v>
      </c>
      <c r="R21" s="9">
        <v>51261</v>
      </c>
      <c r="S21" s="9">
        <v>51261</v>
      </c>
      <c r="T21" s="9">
        <v>0</v>
      </c>
    </row>
    <row r="22" spans="1:21" ht="14.45" hidden="1" customHeight="1">
      <c r="A22" s="5" t="s">
        <v>65</v>
      </c>
      <c r="B22" s="6" t="s">
        <v>66</v>
      </c>
      <c r="C22" s="9">
        <v>51261</v>
      </c>
      <c r="D22" s="9">
        <v>51261</v>
      </c>
      <c r="E22" s="9">
        <v>51261</v>
      </c>
      <c r="F22" s="9">
        <v>51261</v>
      </c>
      <c r="G22" s="9">
        <v>0</v>
      </c>
      <c r="H22" s="9">
        <v>51261</v>
      </c>
      <c r="I22" s="9">
        <v>51261</v>
      </c>
      <c r="J22" s="9">
        <v>51261</v>
      </c>
      <c r="K22" s="9">
        <v>42448</v>
      </c>
      <c r="L22" s="9">
        <v>51261</v>
      </c>
      <c r="M22" s="9">
        <v>51261</v>
      </c>
      <c r="N22" s="9">
        <v>51261</v>
      </c>
      <c r="O22" s="9">
        <v>0</v>
      </c>
      <c r="P22" s="9">
        <v>100</v>
      </c>
      <c r="Q22" s="9">
        <v>51261</v>
      </c>
      <c r="R22" s="9">
        <v>51261</v>
      </c>
      <c r="S22" s="9">
        <v>51261</v>
      </c>
      <c r="T22" s="9">
        <v>0</v>
      </c>
    </row>
    <row r="23" spans="1:21" ht="14.45" hidden="1" customHeight="1">
      <c r="A23" s="5" t="s">
        <v>67</v>
      </c>
      <c r="B23" s="6" t="s">
        <v>68</v>
      </c>
      <c r="C23" s="9">
        <v>12465.1</v>
      </c>
      <c r="D23" s="9">
        <v>600</v>
      </c>
      <c r="E23" s="9">
        <v>16221</v>
      </c>
      <c r="F23" s="9">
        <v>16221</v>
      </c>
      <c r="G23" s="9">
        <v>3755.9</v>
      </c>
      <c r="H23" s="9">
        <v>0</v>
      </c>
      <c r="I23" s="9">
        <v>648</v>
      </c>
      <c r="J23" s="9">
        <v>8159</v>
      </c>
      <c r="K23" s="9">
        <v>4535</v>
      </c>
      <c r="L23" s="9">
        <v>4601</v>
      </c>
      <c r="M23" s="9">
        <v>7570.8</v>
      </c>
      <c r="N23" s="9">
        <v>8654.5</v>
      </c>
      <c r="O23" s="9">
        <v>2969.8</v>
      </c>
      <c r="P23" s="9">
        <v>4</v>
      </c>
      <c r="Q23" s="9">
        <v>0</v>
      </c>
      <c r="R23" s="9">
        <v>0</v>
      </c>
      <c r="S23" s="9">
        <v>0</v>
      </c>
      <c r="T23" s="9">
        <v>0</v>
      </c>
    </row>
    <row r="24" spans="1:21" ht="27.4" hidden="1" customHeight="1">
      <c r="A24" s="5" t="s">
        <v>69</v>
      </c>
      <c r="B24" s="6" t="s">
        <v>70</v>
      </c>
      <c r="C24" s="9">
        <v>1004</v>
      </c>
      <c r="D24" s="9">
        <v>1004</v>
      </c>
      <c r="E24" s="9">
        <v>1004</v>
      </c>
      <c r="F24" s="9">
        <v>1004</v>
      </c>
      <c r="G24" s="9">
        <v>0</v>
      </c>
      <c r="H24" s="9">
        <v>1042</v>
      </c>
      <c r="I24" s="9">
        <v>1042</v>
      </c>
      <c r="J24" s="9">
        <v>1042</v>
      </c>
      <c r="K24" s="9">
        <v>781</v>
      </c>
      <c r="L24" s="9">
        <v>1042</v>
      </c>
      <c r="M24" s="9">
        <v>1042</v>
      </c>
      <c r="N24" s="9">
        <v>1042</v>
      </c>
      <c r="O24" s="9">
        <v>0</v>
      </c>
      <c r="P24" s="9">
        <v>103.8</v>
      </c>
      <c r="Q24" s="9">
        <v>1042</v>
      </c>
      <c r="R24" s="9">
        <v>1059</v>
      </c>
      <c r="S24" s="9">
        <v>1058.8</v>
      </c>
      <c r="T24" s="9">
        <v>17</v>
      </c>
    </row>
    <row r="25" spans="1:21" ht="40.5" hidden="1" customHeight="1">
      <c r="A25" s="5" t="s">
        <v>71</v>
      </c>
      <c r="B25" s="6" t="s">
        <v>72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</row>
    <row r="26" spans="1:21" ht="14.45" hidden="1" customHeight="1">
      <c r="A26" s="5" t="s">
        <v>73</v>
      </c>
      <c r="B26" s="6" t="s">
        <v>74</v>
      </c>
      <c r="C26" s="9">
        <v>878</v>
      </c>
      <c r="D26" s="9">
        <v>0</v>
      </c>
      <c r="E26" s="9">
        <v>1398</v>
      </c>
      <c r="F26" s="9">
        <v>1424</v>
      </c>
      <c r="G26" s="9">
        <v>546</v>
      </c>
      <c r="H26" s="9">
        <v>0</v>
      </c>
      <c r="I26" s="9">
        <v>0</v>
      </c>
      <c r="J26" s="9">
        <v>761</v>
      </c>
      <c r="K26" s="9">
        <v>724</v>
      </c>
      <c r="L26" s="9">
        <v>481</v>
      </c>
      <c r="M26" s="9">
        <v>761</v>
      </c>
      <c r="N26" s="9">
        <v>761</v>
      </c>
      <c r="O26" s="9">
        <v>280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</row>
    <row r="27" spans="1:21" ht="14.45" hidden="1" customHeight="1">
      <c r="A27" s="4" t="s">
        <v>23</v>
      </c>
      <c r="B27" s="7" t="s">
        <v>75</v>
      </c>
      <c r="C27" s="8">
        <v>255897.1</v>
      </c>
      <c r="D27" s="8">
        <v>233478</v>
      </c>
      <c r="E27" s="8">
        <v>251758</v>
      </c>
      <c r="F27" s="8">
        <v>254721</v>
      </c>
      <c r="G27" s="8">
        <v>-1176.0999999999999</v>
      </c>
      <c r="H27" s="8">
        <v>254682</v>
      </c>
      <c r="I27" s="8">
        <v>255330</v>
      </c>
      <c r="J27" s="8">
        <v>269495</v>
      </c>
      <c r="K27" s="8">
        <v>191624</v>
      </c>
      <c r="L27" s="8">
        <v>257452</v>
      </c>
      <c r="M27" s="8">
        <v>274739.8</v>
      </c>
      <c r="N27" s="8">
        <v>274166.5</v>
      </c>
      <c r="O27" s="8">
        <v>17287.8</v>
      </c>
      <c r="P27" s="8">
        <v>100.2</v>
      </c>
      <c r="Q27" s="8">
        <v>262575</v>
      </c>
      <c r="R27" s="8">
        <v>273845</v>
      </c>
      <c r="S27" s="8">
        <v>275105.8</v>
      </c>
      <c r="T27" s="8">
        <v>11270</v>
      </c>
    </row>
    <row r="28" spans="1:21" ht="14.45" customHeight="1">
      <c r="A28" s="6" t="s">
        <v>0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7"/>
    </row>
    <row r="29" spans="1:21" ht="14.45" customHeight="1">
      <c r="A29" s="4" t="s">
        <v>24</v>
      </c>
      <c r="B29" s="7" t="s">
        <v>76</v>
      </c>
      <c r="C29" s="8">
        <v>204650.1</v>
      </c>
      <c r="D29" s="8">
        <v>187117</v>
      </c>
      <c r="E29" s="8">
        <v>196541</v>
      </c>
      <c r="F29" s="8">
        <v>194767</v>
      </c>
      <c r="G29" s="8">
        <v>-9883.1</v>
      </c>
      <c r="H29" s="8">
        <v>215428.6</v>
      </c>
      <c r="I29" s="8">
        <v>196930</v>
      </c>
      <c r="J29" s="8">
        <f>J30+J31+J32+J40+J44</f>
        <v>229382</v>
      </c>
      <c r="K29" s="8">
        <f>K30+K31+K32+K40+K44</f>
        <v>227490</v>
      </c>
      <c r="L29" s="15">
        <f>K29/J29*100</f>
        <v>99.175175035530245</v>
      </c>
      <c r="M29" s="8">
        <v>214478.5</v>
      </c>
      <c r="N29" s="8">
        <v>216264.3</v>
      </c>
      <c r="O29" s="8">
        <v>-12361.5</v>
      </c>
      <c r="P29" s="8">
        <v>101.1</v>
      </c>
      <c r="Q29" s="8">
        <v>236158</v>
      </c>
      <c r="R29" s="8">
        <v>220306.2</v>
      </c>
      <c r="S29" s="8">
        <v>222250.5</v>
      </c>
      <c r="T29" s="8">
        <v>-15851.8</v>
      </c>
    </row>
    <row r="30" spans="1:21" ht="27.4" customHeight="1">
      <c r="A30" s="5" t="s">
        <v>77</v>
      </c>
      <c r="B30" s="6" t="s">
        <v>78</v>
      </c>
      <c r="C30" s="9">
        <v>153707.20000000001</v>
      </c>
      <c r="D30" s="9">
        <v>138670</v>
      </c>
      <c r="E30" s="9">
        <v>147380</v>
      </c>
      <c r="F30" s="9">
        <v>145827</v>
      </c>
      <c r="G30" s="9">
        <v>-7880.2</v>
      </c>
      <c r="H30" s="9">
        <v>158830.6</v>
      </c>
      <c r="I30" s="9">
        <v>152714</v>
      </c>
      <c r="J30" s="9">
        <v>162350</v>
      </c>
      <c r="K30" s="9">
        <v>161941</v>
      </c>
      <c r="L30" s="9">
        <f>K30/J30*100</f>
        <v>99.748075146288883</v>
      </c>
      <c r="M30" s="9">
        <v>150380.4</v>
      </c>
      <c r="N30" s="9">
        <v>150380.4</v>
      </c>
      <c r="O30" s="9">
        <v>-8450.6</v>
      </c>
      <c r="P30" s="9">
        <v>104.7</v>
      </c>
      <c r="Q30" s="9">
        <v>165504</v>
      </c>
      <c r="R30" s="9">
        <v>154589.70000000001</v>
      </c>
      <c r="S30" s="9">
        <v>154589.70000000001</v>
      </c>
      <c r="T30" s="9">
        <v>-10914.3</v>
      </c>
    </row>
    <row r="31" spans="1:21" ht="27.4" customHeight="1">
      <c r="A31" s="5" t="s">
        <v>79</v>
      </c>
      <c r="B31" s="6" t="s">
        <v>80</v>
      </c>
      <c r="C31" s="9">
        <v>37621</v>
      </c>
      <c r="D31" s="9">
        <v>33748</v>
      </c>
      <c r="E31" s="9">
        <v>36958</v>
      </c>
      <c r="F31" s="9">
        <v>36818</v>
      </c>
      <c r="G31" s="9">
        <v>-803</v>
      </c>
      <c r="H31" s="9">
        <v>40063</v>
      </c>
      <c r="I31" s="9">
        <v>28769</v>
      </c>
      <c r="J31" s="9">
        <v>50869</v>
      </c>
      <c r="K31" s="9">
        <v>49480</v>
      </c>
      <c r="L31" s="9">
        <f>K31/J31*100</f>
        <v>97.269456840118735</v>
      </c>
      <c r="M31" s="9">
        <v>47222.9</v>
      </c>
      <c r="N31" s="9">
        <v>49008.800000000003</v>
      </c>
      <c r="O31" s="9">
        <v>-5575.1</v>
      </c>
      <c r="P31" s="9">
        <v>78.099999999999994</v>
      </c>
      <c r="Q31" s="9">
        <v>54910</v>
      </c>
      <c r="R31" s="9">
        <v>49111.9</v>
      </c>
      <c r="S31" s="9">
        <v>50969.2</v>
      </c>
      <c r="T31" s="9">
        <v>-5798.1</v>
      </c>
    </row>
    <row r="32" spans="1:21" ht="40.5" customHeight="1">
      <c r="A32" s="5" t="s">
        <v>81</v>
      </c>
      <c r="B32" s="6" t="s">
        <v>82</v>
      </c>
      <c r="C32" s="9">
        <v>5472.9</v>
      </c>
      <c r="D32" s="9">
        <v>7879</v>
      </c>
      <c r="E32" s="9">
        <v>3934</v>
      </c>
      <c r="F32" s="9">
        <v>3888</v>
      </c>
      <c r="G32" s="9">
        <v>-1584.9</v>
      </c>
      <c r="H32" s="9">
        <v>8438.1</v>
      </c>
      <c r="I32" s="9">
        <v>7244</v>
      </c>
      <c r="J32" s="9">
        <f>J33+J38</f>
        <v>6219</v>
      </c>
      <c r="K32" s="9">
        <f>K33+K38</f>
        <v>6190</v>
      </c>
      <c r="L32" s="9">
        <f t="shared" ref="L32:L89" si="0">K32/J32*100</f>
        <v>99.533687087956267</v>
      </c>
      <c r="M32" s="9">
        <v>8437.1</v>
      </c>
      <c r="N32" s="9">
        <v>8437.1</v>
      </c>
      <c r="O32" s="9">
        <v>1706.1</v>
      </c>
      <c r="P32" s="9">
        <v>186.3</v>
      </c>
      <c r="Q32" s="9">
        <v>7085</v>
      </c>
      <c r="R32" s="9">
        <v>8152</v>
      </c>
      <c r="S32" s="9">
        <v>8152</v>
      </c>
      <c r="T32" s="9">
        <v>1067</v>
      </c>
    </row>
    <row r="33" spans="1:20" ht="14.45" customHeight="1">
      <c r="A33" s="5" t="s">
        <v>83</v>
      </c>
      <c r="B33" s="6" t="s">
        <v>84</v>
      </c>
      <c r="C33" s="9">
        <v>3959.9</v>
      </c>
      <c r="D33" s="9">
        <v>5414</v>
      </c>
      <c r="E33" s="9">
        <v>2995</v>
      </c>
      <c r="F33" s="9">
        <v>2972</v>
      </c>
      <c r="G33" s="9">
        <v>-987.9</v>
      </c>
      <c r="H33" s="9">
        <v>5791.8</v>
      </c>
      <c r="I33" s="9">
        <v>4597</v>
      </c>
      <c r="J33" s="9">
        <f>4897+413+788</f>
        <v>6098</v>
      </c>
      <c r="K33" s="9">
        <f>4881+413+784</f>
        <v>6078</v>
      </c>
      <c r="L33" s="9">
        <f t="shared" si="0"/>
        <v>99.672023614299761</v>
      </c>
      <c r="M33" s="9">
        <v>5791.8</v>
      </c>
      <c r="N33" s="9">
        <v>5791.8</v>
      </c>
      <c r="O33" s="9">
        <v>589.79999999999995</v>
      </c>
      <c r="P33" s="9">
        <v>154.69999999999999</v>
      </c>
      <c r="Q33" s="9">
        <v>5157</v>
      </c>
      <c r="R33" s="9">
        <v>5156.8</v>
      </c>
      <c r="S33" s="9">
        <v>5156.8</v>
      </c>
      <c r="T33" s="9">
        <v>-0.2</v>
      </c>
    </row>
    <row r="34" spans="1:20" ht="14.45" hidden="1" customHeight="1">
      <c r="A34" s="5" t="s">
        <v>85</v>
      </c>
      <c r="B34" s="6" t="s">
        <v>86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/>
      <c r="K34" s="9"/>
      <c r="L34" s="9" t="e">
        <f t="shared" si="0"/>
        <v>#DIV/0!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</row>
    <row r="35" spans="1:20" ht="14.45" hidden="1" customHeight="1">
      <c r="A35" s="5" t="s">
        <v>87</v>
      </c>
      <c r="B35" s="6" t="s">
        <v>88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/>
      <c r="K35" s="9"/>
      <c r="L35" s="9" t="e">
        <f t="shared" si="0"/>
        <v>#DIV/0!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</row>
    <row r="36" spans="1:20" ht="14.45" hidden="1" customHeight="1">
      <c r="A36" s="5" t="s">
        <v>89</v>
      </c>
      <c r="B36" s="6" t="s">
        <v>90</v>
      </c>
      <c r="C36" s="9">
        <v>557</v>
      </c>
      <c r="D36" s="9">
        <v>812</v>
      </c>
      <c r="E36" s="9">
        <v>359</v>
      </c>
      <c r="F36" s="9">
        <v>359</v>
      </c>
      <c r="G36" s="9">
        <v>-198</v>
      </c>
      <c r="H36" s="9">
        <v>588</v>
      </c>
      <c r="I36" s="9">
        <v>588</v>
      </c>
      <c r="J36" s="9"/>
      <c r="K36" s="9"/>
      <c r="L36" s="9" t="e">
        <f t="shared" si="0"/>
        <v>#DIV/0!</v>
      </c>
      <c r="M36" s="9">
        <v>596</v>
      </c>
      <c r="N36" s="9">
        <v>596</v>
      </c>
      <c r="O36" s="9">
        <v>0</v>
      </c>
      <c r="P36" s="9">
        <v>163.80000000000001</v>
      </c>
      <c r="Q36" s="9">
        <v>641</v>
      </c>
      <c r="R36" s="9">
        <v>641</v>
      </c>
      <c r="S36" s="9">
        <v>641</v>
      </c>
      <c r="T36" s="9">
        <v>0</v>
      </c>
    </row>
    <row r="37" spans="1:20" ht="14.45" hidden="1" customHeight="1">
      <c r="A37" s="5" t="s">
        <v>91</v>
      </c>
      <c r="B37" s="6" t="s">
        <v>92</v>
      </c>
      <c r="C37" s="9">
        <v>846</v>
      </c>
      <c r="D37" s="9">
        <v>1528</v>
      </c>
      <c r="E37" s="9">
        <v>486</v>
      </c>
      <c r="F37" s="9">
        <v>463</v>
      </c>
      <c r="G37" s="9">
        <v>-383</v>
      </c>
      <c r="H37" s="9">
        <v>1918.3</v>
      </c>
      <c r="I37" s="9">
        <v>1919</v>
      </c>
      <c r="J37" s="9"/>
      <c r="K37" s="9"/>
      <c r="L37" s="9" t="e">
        <f t="shared" si="0"/>
        <v>#DIV/0!</v>
      </c>
      <c r="M37" s="9">
        <v>1927.3</v>
      </c>
      <c r="N37" s="9">
        <v>1927.3</v>
      </c>
      <c r="O37" s="9">
        <v>1116.3</v>
      </c>
      <c r="P37" s="9">
        <v>414.5</v>
      </c>
      <c r="Q37" s="9">
        <v>1167</v>
      </c>
      <c r="R37" s="9">
        <v>2234.1999999999998</v>
      </c>
      <c r="S37" s="9">
        <v>2234.1999999999998</v>
      </c>
      <c r="T37" s="9">
        <v>1067.2</v>
      </c>
    </row>
    <row r="38" spans="1:20" ht="14.45" customHeight="1">
      <c r="A38" s="11" t="s">
        <v>85</v>
      </c>
      <c r="B38" s="6" t="s">
        <v>93</v>
      </c>
      <c r="C38" s="9">
        <v>110</v>
      </c>
      <c r="D38" s="9">
        <v>125</v>
      </c>
      <c r="E38" s="9">
        <v>94</v>
      </c>
      <c r="F38" s="9">
        <v>94</v>
      </c>
      <c r="G38" s="9">
        <v>-16</v>
      </c>
      <c r="H38" s="9">
        <v>140</v>
      </c>
      <c r="I38" s="9">
        <v>140</v>
      </c>
      <c r="J38" s="9">
        <v>121</v>
      </c>
      <c r="K38" s="9">
        <v>112</v>
      </c>
      <c r="L38" s="9">
        <f t="shared" si="0"/>
        <v>92.561983471074385</v>
      </c>
      <c r="M38" s="9">
        <v>122</v>
      </c>
      <c r="N38" s="9">
        <v>122</v>
      </c>
      <c r="O38" s="9">
        <v>0</v>
      </c>
      <c r="P38" s="9">
        <v>148.9</v>
      </c>
      <c r="Q38" s="9">
        <v>120</v>
      </c>
      <c r="R38" s="9">
        <v>120</v>
      </c>
      <c r="S38" s="9">
        <v>120</v>
      </c>
      <c r="T38" s="9">
        <v>0</v>
      </c>
    </row>
    <row r="39" spans="1:20" ht="14.45" hidden="1" customHeight="1">
      <c r="A39" s="5" t="s">
        <v>94</v>
      </c>
      <c r="B39" s="6" t="s">
        <v>95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/>
      <c r="K39" s="9"/>
      <c r="L39" s="9" t="e">
        <f t="shared" si="0"/>
        <v>#DIV/0!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</row>
    <row r="40" spans="1:20" ht="27.4" customHeight="1">
      <c r="A40" s="5" t="s">
        <v>96</v>
      </c>
      <c r="B40" s="6" t="s">
        <v>97</v>
      </c>
      <c r="C40" s="9">
        <v>1463</v>
      </c>
      <c r="D40" s="9">
        <v>1249</v>
      </c>
      <c r="E40" s="9">
        <v>1580</v>
      </c>
      <c r="F40" s="9">
        <v>1557</v>
      </c>
      <c r="G40" s="9">
        <v>94</v>
      </c>
      <c r="H40" s="9">
        <v>1463</v>
      </c>
      <c r="I40" s="9">
        <v>1565</v>
      </c>
      <c r="J40" s="9">
        <v>2680</v>
      </c>
      <c r="K40" s="9">
        <v>2654</v>
      </c>
      <c r="L40" s="9">
        <f t="shared" si="0"/>
        <v>99.02985074626865</v>
      </c>
      <c r="M40" s="9">
        <v>1738</v>
      </c>
      <c r="N40" s="9">
        <v>1738</v>
      </c>
      <c r="O40" s="9">
        <v>0</v>
      </c>
      <c r="P40" s="9">
        <v>100.5</v>
      </c>
      <c r="Q40" s="9">
        <v>1593</v>
      </c>
      <c r="R40" s="9">
        <v>1593</v>
      </c>
      <c r="S40" s="9">
        <v>1593</v>
      </c>
      <c r="T40" s="9">
        <v>0</v>
      </c>
    </row>
    <row r="41" spans="1:20" ht="14.45" hidden="1" customHeight="1">
      <c r="A41" s="5" t="s">
        <v>98</v>
      </c>
      <c r="B41" s="6" t="s">
        <v>99</v>
      </c>
      <c r="C41" s="9">
        <v>1375</v>
      </c>
      <c r="D41" s="9">
        <v>994</v>
      </c>
      <c r="E41" s="9">
        <v>1364</v>
      </c>
      <c r="F41" s="9">
        <v>1364</v>
      </c>
      <c r="G41" s="9">
        <v>-11</v>
      </c>
      <c r="H41" s="9">
        <v>1375</v>
      </c>
      <c r="I41" s="9">
        <v>1307</v>
      </c>
      <c r="J41" s="9"/>
      <c r="K41" s="9"/>
      <c r="L41" s="9" t="e">
        <f t="shared" si="0"/>
        <v>#DIV/0!</v>
      </c>
      <c r="M41" s="9">
        <v>1577</v>
      </c>
      <c r="N41" s="9">
        <v>1577</v>
      </c>
      <c r="O41" s="9">
        <v>0</v>
      </c>
      <c r="P41" s="9">
        <v>95.8</v>
      </c>
      <c r="Q41" s="9">
        <v>1432</v>
      </c>
      <c r="R41" s="9">
        <v>1432</v>
      </c>
      <c r="S41" s="9">
        <v>1432</v>
      </c>
      <c r="T41" s="9">
        <v>0</v>
      </c>
    </row>
    <row r="42" spans="1:20" ht="14.45" hidden="1" customHeight="1">
      <c r="A42" s="5" t="s">
        <v>100</v>
      </c>
      <c r="B42" s="6" t="s">
        <v>101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/>
      <c r="K42" s="9"/>
      <c r="L42" s="9" t="e">
        <f t="shared" si="0"/>
        <v>#DIV/0!</v>
      </c>
      <c r="M42" s="9">
        <v>3</v>
      </c>
      <c r="N42" s="9">
        <v>3</v>
      </c>
      <c r="O42" s="9">
        <v>0</v>
      </c>
      <c r="P42" s="9">
        <v>0</v>
      </c>
      <c r="Q42" s="9">
        <v>3</v>
      </c>
      <c r="R42" s="9">
        <v>3</v>
      </c>
      <c r="S42" s="9">
        <v>3</v>
      </c>
      <c r="T42" s="9">
        <v>0</v>
      </c>
    </row>
    <row r="43" spans="1:20" ht="14.45" hidden="1" customHeight="1">
      <c r="A43" s="5" t="s">
        <v>102</v>
      </c>
      <c r="B43" s="6" t="s">
        <v>103</v>
      </c>
      <c r="C43" s="9">
        <v>88</v>
      </c>
      <c r="D43" s="9">
        <v>255</v>
      </c>
      <c r="E43" s="9">
        <v>216</v>
      </c>
      <c r="F43" s="9">
        <v>193</v>
      </c>
      <c r="G43" s="9">
        <v>105</v>
      </c>
      <c r="H43" s="9">
        <v>88</v>
      </c>
      <c r="I43" s="9">
        <v>258</v>
      </c>
      <c r="J43" s="9"/>
      <c r="K43" s="9"/>
      <c r="L43" s="9" t="e">
        <f t="shared" si="0"/>
        <v>#DIV/0!</v>
      </c>
      <c r="M43" s="9">
        <v>158</v>
      </c>
      <c r="N43" s="9">
        <v>158</v>
      </c>
      <c r="O43" s="9">
        <v>0</v>
      </c>
      <c r="P43" s="9">
        <v>133.69999999999999</v>
      </c>
      <c r="Q43" s="9">
        <v>158</v>
      </c>
      <c r="R43" s="9">
        <v>158</v>
      </c>
      <c r="S43" s="9">
        <v>158</v>
      </c>
      <c r="T43" s="9">
        <v>0</v>
      </c>
    </row>
    <row r="44" spans="1:20" ht="40.5" customHeight="1">
      <c r="A44" s="5" t="s">
        <v>104</v>
      </c>
      <c r="B44" s="6" t="s">
        <v>105</v>
      </c>
      <c r="C44" s="9">
        <v>6386</v>
      </c>
      <c r="D44" s="9">
        <v>5571</v>
      </c>
      <c r="E44" s="9">
        <v>6689</v>
      </c>
      <c r="F44" s="9">
        <v>6677</v>
      </c>
      <c r="G44" s="9">
        <v>291</v>
      </c>
      <c r="H44" s="9">
        <v>6634</v>
      </c>
      <c r="I44" s="9">
        <v>6638</v>
      </c>
      <c r="J44" s="9">
        <f>J45+J46+J48</f>
        <v>7264</v>
      </c>
      <c r="K44" s="9">
        <f>K45+K46+K48</f>
        <v>7225</v>
      </c>
      <c r="L44" s="9">
        <f t="shared" si="0"/>
        <v>99.463105726872243</v>
      </c>
      <c r="M44" s="9">
        <v>6700</v>
      </c>
      <c r="N44" s="9">
        <v>6700</v>
      </c>
      <c r="O44" s="9">
        <v>-42</v>
      </c>
      <c r="P44" s="9">
        <v>99.4</v>
      </c>
      <c r="Q44" s="9">
        <v>7066</v>
      </c>
      <c r="R44" s="9">
        <v>6859.7</v>
      </c>
      <c r="S44" s="9">
        <v>6946.7</v>
      </c>
      <c r="T44" s="9">
        <v>-206.3</v>
      </c>
    </row>
    <row r="45" spans="1:20" ht="40.5" customHeight="1">
      <c r="A45" s="5" t="s">
        <v>106</v>
      </c>
      <c r="B45" s="6" t="s">
        <v>107</v>
      </c>
      <c r="C45" s="9">
        <v>5320</v>
      </c>
      <c r="D45" s="9">
        <v>4608</v>
      </c>
      <c r="E45" s="9">
        <v>5291</v>
      </c>
      <c r="F45" s="9">
        <v>5279</v>
      </c>
      <c r="G45" s="9">
        <v>-41</v>
      </c>
      <c r="H45" s="9">
        <v>5533</v>
      </c>
      <c r="I45" s="9">
        <v>5533</v>
      </c>
      <c r="J45" s="9">
        <v>5450</v>
      </c>
      <c r="K45" s="9">
        <v>5443</v>
      </c>
      <c r="L45" s="9">
        <f t="shared" si="0"/>
        <v>99.871559633027516</v>
      </c>
      <c r="M45" s="9">
        <v>5533</v>
      </c>
      <c r="N45" s="9">
        <v>5533</v>
      </c>
      <c r="O45" s="9">
        <v>-42</v>
      </c>
      <c r="P45" s="9">
        <v>104.8</v>
      </c>
      <c r="Q45" s="9">
        <v>5798</v>
      </c>
      <c r="R45" s="9">
        <v>5709.7</v>
      </c>
      <c r="S45" s="9">
        <v>5709.7</v>
      </c>
      <c r="T45" s="9">
        <v>-88.3</v>
      </c>
    </row>
    <row r="46" spans="1:20" ht="14.45" customHeight="1">
      <c r="A46" s="5" t="s">
        <v>108</v>
      </c>
      <c r="B46" s="6" t="s">
        <v>109</v>
      </c>
      <c r="C46" s="9">
        <v>965</v>
      </c>
      <c r="D46" s="9">
        <v>850</v>
      </c>
      <c r="E46" s="9">
        <v>1288</v>
      </c>
      <c r="F46" s="9">
        <v>1288</v>
      </c>
      <c r="G46" s="9">
        <v>323</v>
      </c>
      <c r="H46" s="9">
        <v>965</v>
      </c>
      <c r="I46" s="9">
        <v>992</v>
      </c>
      <c r="J46" s="9">
        <v>1317</v>
      </c>
      <c r="K46" s="9">
        <v>1316</v>
      </c>
      <c r="L46" s="9">
        <f t="shared" si="0"/>
        <v>99.924069855732725</v>
      </c>
      <c r="M46" s="9">
        <v>1037</v>
      </c>
      <c r="N46" s="9">
        <v>1037</v>
      </c>
      <c r="O46" s="9">
        <v>0</v>
      </c>
      <c r="P46" s="9">
        <v>77</v>
      </c>
      <c r="Q46" s="9">
        <v>1124</v>
      </c>
      <c r="R46" s="9">
        <v>1037</v>
      </c>
      <c r="S46" s="9">
        <v>1124</v>
      </c>
      <c r="T46" s="9">
        <v>-87</v>
      </c>
    </row>
    <row r="47" spans="1:20" ht="14.45" hidden="1" customHeight="1">
      <c r="A47" s="5" t="s">
        <v>110</v>
      </c>
      <c r="B47" s="6" t="s">
        <v>111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/>
      <c r="K47" s="9"/>
      <c r="L47" s="9" t="e">
        <f t="shared" si="0"/>
        <v>#DIV/0!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</row>
    <row r="48" spans="1:20" ht="14.45" customHeight="1">
      <c r="A48" s="11" t="s">
        <v>110</v>
      </c>
      <c r="B48" s="6" t="s">
        <v>112</v>
      </c>
      <c r="C48" s="9">
        <v>101</v>
      </c>
      <c r="D48" s="9">
        <v>113</v>
      </c>
      <c r="E48" s="9">
        <v>110</v>
      </c>
      <c r="F48" s="9">
        <v>110</v>
      </c>
      <c r="G48" s="9">
        <v>9</v>
      </c>
      <c r="H48" s="9">
        <v>136</v>
      </c>
      <c r="I48" s="9">
        <v>113</v>
      </c>
      <c r="J48" s="9">
        <v>497</v>
      </c>
      <c r="K48" s="9">
        <v>466</v>
      </c>
      <c r="L48" s="9">
        <f t="shared" si="0"/>
        <v>93.762575452716305</v>
      </c>
      <c r="M48" s="9">
        <v>130</v>
      </c>
      <c r="N48" s="9">
        <v>130</v>
      </c>
      <c r="O48" s="9">
        <v>0</v>
      </c>
      <c r="P48" s="9">
        <v>102.7</v>
      </c>
      <c r="Q48" s="9">
        <v>144</v>
      </c>
      <c r="R48" s="9">
        <v>113</v>
      </c>
      <c r="S48" s="9">
        <v>113</v>
      </c>
      <c r="T48" s="9">
        <v>-31</v>
      </c>
    </row>
    <row r="49" spans="1:20" ht="27.4" hidden="1" customHeight="1">
      <c r="A49" s="4" t="s">
        <v>25</v>
      </c>
      <c r="B49" s="7" t="s">
        <v>113</v>
      </c>
      <c r="C49" s="8">
        <v>51247</v>
      </c>
      <c r="D49" s="8">
        <v>46361</v>
      </c>
      <c r="E49" s="8">
        <v>55217</v>
      </c>
      <c r="F49" s="8">
        <v>59954</v>
      </c>
      <c r="G49" s="8">
        <v>8707</v>
      </c>
      <c r="H49" s="8">
        <v>39253.4</v>
      </c>
      <c r="I49" s="8">
        <v>58400</v>
      </c>
      <c r="J49" s="8"/>
      <c r="K49" s="8"/>
      <c r="L49" s="9" t="e">
        <f t="shared" si="0"/>
        <v>#DIV/0!</v>
      </c>
      <c r="M49" s="8">
        <v>60261.3</v>
      </c>
      <c r="N49" s="8">
        <v>57902.2</v>
      </c>
      <c r="O49" s="8">
        <v>29649.3</v>
      </c>
      <c r="P49" s="8">
        <v>97.4</v>
      </c>
      <c r="Q49" s="8">
        <v>26417</v>
      </c>
      <c r="R49" s="8">
        <v>53538.8</v>
      </c>
      <c r="S49" s="8">
        <v>52855.3</v>
      </c>
      <c r="T49" s="8">
        <v>27121.8</v>
      </c>
    </row>
    <row r="50" spans="1:20" ht="14.45" customHeight="1">
      <c r="A50" s="4" t="s">
        <v>26</v>
      </c>
      <c r="B50" s="7" t="s">
        <v>114</v>
      </c>
      <c r="C50" s="8">
        <v>33460.699999999997</v>
      </c>
      <c r="D50" s="8">
        <v>22453</v>
      </c>
      <c r="E50" s="8">
        <v>34625</v>
      </c>
      <c r="F50" s="8">
        <v>33536</v>
      </c>
      <c r="G50" s="8">
        <v>75.3</v>
      </c>
      <c r="H50" s="8">
        <v>25837.9</v>
      </c>
      <c r="I50" s="8">
        <v>23051</v>
      </c>
      <c r="J50" s="8">
        <f>J51+J53+J58+J63+J65+J72+J73+J77+J78+J81+J84+J86+J64+J85+J82</f>
        <v>53377</v>
      </c>
      <c r="K50" s="8">
        <f>K51+K53+K58+K63+K65+K72+K73+K77+K78+K81+K84+K86+K64+K85+K82</f>
        <v>51800</v>
      </c>
      <c r="L50" s="15">
        <f t="shared" si="0"/>
        <v>97.045543960882029</v>
      </c>
      <c r="M50" s="8">
        <v>42406.2</v>
      </c>
      <c r="N50" s="8">
        <v>42437.2</v>
      </c>
      <c r="O50" s="8">
        <v>39.200000000000003</v>
      </c>
      <c r="P50" s="8">
        <v>68.7</v>
      </c>
      <c r="Q50" s="8">
        <v>108803</v>
      </c>
      <c r="R50" s="8">
        <v>23584.7</v>
      </c>
      <c r="S50" s="8">
        <v>24780.7</v>
      </c>
      <c r="T50" s="8">
        <v>-85218.3</v>
      </c>
    </row>
    <row r="51" spans="1:20" ht="14.45" customHeight="1">
      <c r="A51" s="5" t="s">
        <v>115</v>
      </c>
      <c r="B51" s="6" t="s">
        <v>116</v>
      </c>
      <c r="C51" s="9">
        <v>3495.4</v>
      </c>
      <c r="D51" s="9">
        <v>4363</v>
      </c>
      <c r="E51" s="9">
        <v>3361</v>
      </c>
      <c r="F51" s="9">
        <v>3361</v>
      </c>
      <c r="G51" s="9">
        <v>-134.4</v>
      </c>
      <c r="H51" s="9">
        <v>3132.1</v>
      </c>
      <c r="I51" s="9">
        <v>2676</v>
      </c>
      <c r="J51" s="9">
        <v>2722</v>
      </c>
      <c r="K51" s="9">
        <v>2721</v>
      </c>
      <c r="L51" s="9">
        <f t="shared" si="0"/>
        <v>99.96326230712711</v>
      </c>
      <c r="M51" s="9">
        <v>3604.8</v>
      </c>
      <c r="N51" s="9">
        <v>3604.8</v>
      </c>
      <c r="O51" s="9">
        <v>70.8</v>
      </c>
      <c r="P51" s="9">
        <v>79.599999999999994</v>
      </c>
      <c r="Q51" s="9">
        <v>4791</v>
      </c>
      <c r="R51" s="9">
        <v>4505.8999999999996</v>
      </c>
      <c r="S51" s="9">
        <v>4505.8999999999996</v>
      </c>
      <c r="T51" s="9">
        <v>-285.10000000000002</v>
      </c>
    </row>
    <row r="52" spans="1:20" ht="14.45" hidden="1" customHeight="1">
      <c r="A52" s="5" t="s">
        <v>117</v>
      </c>
      <c r="B52" s="6" t="s">
        <v>118</v>
      </c>
      <c r="C52" s="9">
        <v>7582.3</v>
      </c>
      <c r="D52" s="9">
        <v>4940</v>
      </c>
      <c r="E52" s="9">
        <v>9296</v>
      </c>
      <c r="F52" s="9">
        <v>9071</v>
      </c>
      <c r="G52" s="9">
        <v>1488.7</v>
      </c>
      <c r="H52" s="9">
        <v>6140.3</v>
      </c>
      <c r="I52" s="9">
        <v>4233</v>
      </c>
      <c r="J52" s="9"/>
      <c r="K52" s="9"/>
      <c r="L52" s="9" t="e">
        <f t="shared" si="0"/>
        <v>#DIV/0!</v>
      </c>
      <c r="M52" s="9">
        <v>6157</v>
      </c>
      <c r="N52" s="9">
        <v>6188</v>
      </c>
      <c r="O52" s="9">
        <v>-39</v>
      </c>
      <c r="P52" s="9">
        <v>46.7</v>
      </c>
      <c r="Q52" s="9">
        <v>5608</v>
      </c>
      <c r="R52" s="9">
        <v>4850</v>
      </c>
      <c r="S52" s="9">
        <v>4891</v>
      </c>
      <c r="T52" s="9">
        <v>-758</v>
      </c>
    </row>
    <row r="53" spans="1:20" ht="14.45" customHeight="1">
      <c r="A53" s="11" t="s">
        <v>117</v>
      </c>
      <c r="B53" s="13" t="s">
        <v>179</v>
      </c>
      <c r="C53" s="9">
        <v>12</v>
      </c>
      <c r="D53" s="9">
        <v>45</v>
      </c>
      <c r="E53" s="9">
        <v>23</v>
      </c>
      <c r="F53" s="9">
        <v>8</v>
      </c>
      <c r="G53" s="9">
        <v>-4</v>
      </c>
      <c r="H53" s="9">
        <v>12</v>
      </c>
      <c r="I53" s="9">
        <v>44</v>
      </c>
      <c r="J53" s="9">
        <v>10</v>
      </c>
      <c r="K53" s="9">
        <v>4</v>
      </c>
      <c r="L53" s="9">
        <f t="shared" si="0"/>
        <v>40</v>
      </c>
      <c r="M53" s="9">
        <v>4</v>
      </c>
      <c r="N53" s="9">
        <v>4</v>
      </c>
      <c r="O53" s="9">
        <v>-8</v>
      </c>
      <c r="P53" s="9">
        <v>550</v>
      </c>
      <c r="Q53" s="9">
        <v>12</v>
      </c>
      <c r="R53" s="9">
        <v>0</v>
      </c>
      <c r="S53" s="9">
        <v>0</v>
      </c>
      <c r="T53" s="9">
        <v>-12</v>
      </c>
    </row>
    <row r="54" spans="1:20" ht="14.45" hidden="1" customHeight="1">
      <c r="A54" s="12" t="s">
        <v>119</v>
      </c>
      <c r="B54" s="6" t="s">
        <v>120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/>
      <c r="K54" s="9"/>
      <c r="L54" s="9" t="e">
        <f t="shared" si="0"/>
        <v>#DIV/0!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</row>
    <row r="55" spans="1:20" ht="14.45" hidden="1" customHeight="1">
      <c r="A55" s="12" t="s">
        <v>121</v>
      </c>
      <c r="B55" s="6" t="s">
        <v>122</v>
      </c>
      <c r="C55" s="9">
        <v>12</v>
      </c>
      <c r="D55" s="9">
        <v>45</v>
      </c>
      <c r="E55" s="9">
        <v>23</v>
      </c>
      <c r="F55" s="9">
        <v>8</v>
      </c>
      <c r="G55" s="9">
        <v>-4</v>
      </c>
      <c r="H55" s="9">
        <v>12</v>
      </c>
      <c r="I55" s="9">
        <v>0</v>
      </c>
      <c r="J55" s="9"/>
      <c r="K55" s="9"/>
      <c r="L55" s="9" t="e">
        <f t="shared" si="0"/>
        <v>#DIV/0!</v>
      </c>
      <c r="M55" s="9">
        <v>4</v>
      </c>
      <c r="N55" s="9">
        <v>4</v>
      </c>
      <c r="O55" s="9">
        <v>-8</v>
      </c>
      <c r="P55" s="9">
        <v>0</v>
      </c>
      <c r="Q55" s="9">
        <v>12</v>
      </c>
      <c r="R55" s="9">
        <v>0</v>
      </c>
      <c r="S55" s="9">
        <v>0</v>
      </c>
      <c r="T55" s="9">
        <v>-12</v>
      </c>
    </row>
    <row r="56" spans="1:20" ht="14.45" hidden="1" customHeight="1">
      <c r="A56" s="12" t="s">
        <v>123</v>
      </c>
      <c r="B56" s="6" t="s">
        <v>124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/>
      <c r="K56" s="9"/>
      <c r="L56" s="9" t="e">
        <f t="shared" si="0"/>
        <v>#DIV/0!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</row>
    <row r="57" spans="1:20" ht="14.45" hidden="1" customHeight="1">
      <c r="A57" s="12" t="s">
        <v>125</v>
      </c>
      <c r="B57" s="6" t="s">
        <v>126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44</v>
      </c>
      <c r="J57" s="9"/>
      <c r="K57" s="9"/>
      <c r="L57" s="9" t="e">
        <f t="shared" si="0"/>
        <v>#DIV/0!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</row>
    <row r="58" spans="1:20" ht="14.45" customHeight="1">
      <c r="A58" s="11" t="s">
        <v>143</v>
      </c>
      <c r="B58" s="13" t="s">
        <v>180</v>
      </c>
      <c r="C58" s="9">
        <v>1637</v>
      </c>
      <c r="D58" s="9">
        <v>1482</v>
      </c>
      <c r="E58" s="9">
        <v>1721</v>
      </c>
      <c r="F58" s="9">
        <v>1648</v>
      </c>
      <c r="G58" s="9">
        <v>11</v>
      </c>
      <c r="H58" s="9">
        <v>1637</v>
      </c>
      <c r="I58" s="9">
        <v>1496</v>
      </c>
      <c r="J58" s="9">
        <v>1709</v>
      </c>
      <c r="K58" s="9">
        <v>1537</v>
      </c>
      <c r="L58" s="9">
        <f t="shared" si="0"/>
        <v>89.935634874195429</v>
      </c>
      <c r="M58" s="9">
        <v>1600</v>
      </c>
      <c r="N58" s="9">
        <v>1600</v>
      </c>
      <c r="O58" s="9">
        <v>0</v>
      </c>
      <c r="P58" s="9">
        <v>90.8</v>
      </c>
      <c r="Q58" s="9">
        <v>1603</v>
      </c>
      <c r="R58" s="9">
        <v>1557</v>
      </c>
      <c r="S58" s="9">
        <v>1557</v>
      </c>
      <c r="T58" s="9">
        <v>-46</v>
      </c>
    </row>
    <row r="59" spans="1:20" ht="14.45" hidden="1" customHeight="1">
      <c r="A59" s="12" t="s">
        <v>127</v>
      </c>
      <c r="B59" s="6" t="s">
        <v>128</v>
      </c>
      <c r="C59" s="9">
        <v>982</v>
      </c>
      <c r="D59" s="9">
        <v>862</v>
      </c>
      <c r="E59" s="9">
        <v>1021</v>
      </c>
      <c r="F59" s="9">
        <v>983</v>
      </c>
      <c r="G59" s="9">
        <v>1</v>
      </c>
      <c r="H59" s="9">
        <v>982</v>
      </c>
      <c r="I59" s="9">
        <v>872</v>
      </c>
      <c r="J59" s="9"/>
      <c r="K59" s="9"/>
      <c r="L59" s="9" t="e">
        <f t="shared" si="0"/>
        <v>#DIV/0!</v>
      </c>
      <c r="M59" s="9">
        <v>1054</v>
      </c>
      <c r="N59" s="9">
        <v>1054</v>
      </c>
      <c r="O59" s="9">
        <v>0</v>
      </c>
      <c r="P59" s="9">
        <v>88.7</v>
      </c>
      <c r="Q59" s="9">
        <v>1054</v>
      </c>
      <c r="R59" s="9">
        <v>1054</v>
      </c>
      <c r="S59" s="9">
        <v>1054</v>
      </c>
      <c r="T59" s="9">
        <v>0</v>
      </c>
    </row>
    <row r="60" spans="1:20" ht="14.45" hidden="1" customHeight="1">
      <c r="A60" s="12" t="s">
        <v>129</v>
      </c>
      <c r="B60" s="6" t="s">
        <v>130</v>
      </c>
      <c r="C60" s="9">
        <v>67</v>
      </c>
      <c r="D60" s="9">
        <v>40</v>
      </c>
      <c r="E60" s="9">
        <v>70</v>
      </c>
      <c r="F60" s="9">
        <v>61</v>
      </c>
      <c r="G60" s="9">
        <v>-6</v>
      </c>
      <c r="H60" s="9">
        <v>67</v>
      </c>
      <c r="I60" s="9">
        <v>44</v>
      </c>
      <c r="J60" s="9"/>
      <c r="K60" s="9"/>
      <c r="L60" s="9" t="e">
        <f t="shared" si="0"/>
        <v>#DIV/0!</v>
      </c>
      <c r="M60" s="9">
        <v>38</v>
      </c>
      <c r="N60" s="9">
        <v>38</v>
      </c>
      <c r="O60" s="9">
        <v>0</v>
      </c>
      <c r="P60" s="9">
        <v>72.099999999999994</v>
      </c>
      <c r="Q60" s="9">
        <v>38</v>
      </c>
      <c r="R60" s="9">
        <v>38</v>
      </c>
      <c r="S60" s="9">
        <v>38</v>
      </c>
      <c r="T60" s="9">
        <v>0</v>
      </c>
    </row>
    <row r="61" spans="1:20" ht="14.45" hidden="1" customHeight="1">
      <c r="A61" s="12" t="s">
        <v>131</v>
      </c>
      <c r="B61" s="6" t="s">
        <v>132</v>
      </c>
      <c r="C61" s="9">
        <v>536</v>
      </c>
      <c r="D61" s="9">
        <v>549</v>
      </c>
      <c r="E61" s="9">
        <v>584</v>
      </c>
      <c r="F61" s="9">
        <v>558</v>
      </c>
      <c r="G61" s="9">
        <v>22</v>
      </c>
      <c r="H61" s="9">
        <v>536</v>
      </c>
      <c r="I61" s="9">
        <v>575</v>
      </c>
      <c r="J61" s="9"/>
      <c r="K61" s="9"/>
      <c r="L61" s="9" t="e">
        <f t="shared" si="0"/>
        <v>#DIV/0!</v>
      </c>
      <c r="M61" s="9">
        <v>460</v>
      </c>
      <c r="N61" s="9">
        <v>460</v>
      </c>
      <c r="O61" s="9">
        <v>0</v>
      </c>
      <c r="P61" s="9">
        <v>103</v>
      </c>
      <c r="Q61" s="9">
        <v>460</v>
      </c>
      <c r="R61" s="9">
        <v>460</v>
      </c>
      <c r="S61" s="9">
        <v>460</v>
      </c>
      <c r="T61" s="9">
        <v>0</v>
      </c>
    </row>
    <row r="62" spans="1:20" ht="14.45" hidden="1" customHeight="1">
      <c r="A62" s="12" t="s">
        <v>133</v>
      </c>
      <c r="B62" s="6" t="s">
        <v>134</v>
      </c>
      <c r="C62" s="9">
        <v>52</v>
      </c>
      <c r="D62" s="9">
        <v>31</v>
      </c>
      <c r="E62" s="9">
        <v>46</v>
      </c>
      <c r="F62" s="9">
        <v>46</v>
      </c>
      <c r="G62" s="9">
        <v>-6</v>
      </c>
      <c r="H62" s="9">
        <v>52</v>
      </c>
      <c r="I62" s="9">
        <v>5</v>
      </c>
      <c r="J62" s="9"/>
      <c r="K62" s="9"/>
      <c r="L62" s="9" t="e">
        <f t="shared" si="0"/>
        <v>#DIV/0!</v>
      </c>
      <c r="M62" s="9">
        <v>48</v>
      </c>
      <c r="N62" s="9">
        <v>48</v>
      </c>
      <c r="O62" s="9">
        <v>0</v>
      </c>
      <c r="P62" s="9">
        <v>10.9</v>
      </c>
      <c r="Q62" s="9">
        <v>51</v>
      </c>
      <c r="R62" s="9">
        <v>5</v>
      </c>
      <c r="S62" s="9">
        <v>5</v>
      </c>
      <c r="T62" s="9">
        <v>-46</v>
      </c>
    </row>
    <row r="63" spans="1:20" ht="14.45" customHeight="1">
      <c r="A63" s="11" t="s">
        <v>181</v>
      </c>
      <c r="B63" s="13" t="s">
        <v>182</v>
      </c>
      <c r="C63" s="9">
        <v>19</v>
      </c>
      <c r="D63" s="9">
        <v>35</v>
      </c>
      <c r="E63" s="9">
        <v>18</v>
      </c>
      <c r="F63" s="9">
        <v>17</v>
      </c>
      <c r="G63" s="9">
        <v>-2</v>
      </c>
      <c r="H63" s="9">
        <v>19</v>
      </c>
      <c r="I63" s="9">
        <v>21</v>
      </c>
      <c r="J63" s="9">
        <v>9</v>
      </c>
      <c r="K63" s="9">
        <v>9</v>
      </c>
      <c r="L63" s="9">
        <f t="shared" si="0"/>
        <v>100</v>
      </c>
      <c r="M63" s="9">
        <v>17</v>
      </c>
      <c r="N63" s="9">
        <v>17</v>
      </c>
      <c r="O63" s="9">
        <v>0</v>
      </c>
      <c r="P63" s="9">
        <v>123.5</v>
      </c>
      <c r="Q63" s="9">
        <v>17</v>
      </c>
      <c r="R63" s="9">
        <v>17</v>
      </c>
      <c r="S63" s="9">
        <v>17</v>
      </c>
      <c r="T63" s="9">
        <v>0</v>
      </c>
    </row>
    <row r="64" spans="1:20" ht="27.4" customHeight="1">
      <c r="A64" s="17" t="s">
        <v>183</v>
      </c>
      <c r="B64" s="6" t="s">
        <v>135</v>
      </c>
      <c r="C64" s="9">
        <v>145</v>
      </c>
      <c r="D64" s="9">
        <v>80</v>
      </c>
      <c r="E64" s="9">
        <v>124</v>
      </c>
      <c r="F64" s="9">
        <v>124</v>
      </c>
      <c r="G64" s="9">
        <v>-21</v>
      </c>
      <c r="H64" s="9">
        <v>145</v>
      </c>
      <c r="I64" s="9">
        <v>31</v>
      </c>
      <c r="J64" s="9">
        <v>72</v>
      </c>
      <c r="K64" s="9">
        <v>23</v>
      </c>
      <c r="L64" s="9">
        <f t="shared" si="0"/>
        <v>31.944444444444443</v>
      </c>
      <c r="M64" s="9">
        <v>29</v>
      </c>
      <c r="N64" s="9">
        <v>60</v>
      </c>
      <c r="O64" s="9">
        <v>-31</v>
      </c>
      <c r="P64" s="9">
        <v>25</v>
      </c>
      <c r="Q64" s="9">
        <v>72</v>
      </c>
      <c r="R64" s="9">
        <v>31</v>
      </c>
      <c r="S64" s="9">
        <v>72</v>
      </c>
      <c r="T64" s="9">
        <v>-41</v>
      </c>
    </row>
    <row r="65" spans="1:20" ht="27.4" customHeight="1">
      <c r="A65" s="11" t="s">
        <v>186</v>
      </c>
      <c r="B65" s="6" t="s">
        <v>136</v>
      </c>
      <c r="C65" s="9">
        <v>5769.3</v>
      </c>
      <c r="D65" s="9">
        <v>3298</v>
      </c>
      <c r="E65" s="9">
        <v>7410</v>
      </c>
      <c r="F65" s="9">
        <v>7274</v>
      </c>
      <c r="G65" s="9">
        <v>1504.7</v>
      </c>
      <c r="H65" s="9">
        <v>4327.3</v>
      </c>
      <c r="I65" s="9">
        <v>2641</v>
      </c>
      <c r="J65" s="9">
        <f>J66+J67+J68+J69</f>
        <v>6981</v>
      </c>
      <c r="K65" s="9">
        <f>K66+K67+K68+K69</f>
        <v>6762</v>
      </c>
      <c r="L65" s="9">
        <f t="shared" si="0"/>
        <v>96.862913622690158</v>
      </c>
      <c r="M65" s="9">
        <v>4507</v>
      </c>
      <c r="N65" s="9">
        <v>4507</v>
      </c>
      <c r="O65" s="9">
        <v>0</v>
      </c>
      <c r="P65" s="9">
        <v>36.299999999999997</v>
      </c>
      <c r="Q65" s="9">
        <v>3904</v>
      </c>
      <c r="R65" s="9">
        <v>3245</v>
      </c>
      <c r="S65" s="9">
        <v>3245</v>
      </c>
      <c r="T65" s="9">
        <v>-659</v>
      </c>
    </row>
    <row r="66" spans="1:20" ht="14.45" customHeight="1">
      <c r="A66" s="11" t="s">
        <v>203</v>
      </c>
      <c r="B66" s="6" t="s">
        <v>137</v>
      </c>
      <c r="C66" s="9">
        <v>569</v>
      </c>
      <c r="D66" s="9">
        <v>0</v>
      </c>
      <c r="E66" s="9">
        <v>0</v>
      </c>
      <c r="F66" s="9">
        <v>0</v>
      </c>
      <c r="G66" s="9">
        <v>-569</v>
      </c>
      <c r="H66" s="9">
        <v>0</v>
      </c>
      <c r="I66" s="9">
        <v>0</v>
      </c>
      <c r="J66" s="9">
        <v>0</v>
      </c>
      <c r="K66" s="9">
        <v>0</v>
      </c>
      <c r="L66" s="9" t="e">
        <f t="shared" si="0"/>
        <v>#DIV/0!</v>
      </c>
      <c r="M66" s="9">
        <v>2</v>
      </c>
      <c r="N66" s="9">
        <v>2</v>
      </c>
      <c r="O66" s="9">
        <v>0</v>
      </c>
      <c r="P66" s="9">
        <v>0</v>
      </c>
      <c r="Q66" s="9">
        <v>2</v>
      </c>
      <c r="R66" s="9">
        <v>2</v>
      </c>
      <c r="S66" s="9">
        <v>2</v>
      </c>
      <c r="T66" s="9">
        <v>0</v>
      </c>
    </row>
    <row r="67" spans="1:20" ht="14.45" customHeight="1">
      <c r="A67" s="11" t="s">
        <v>202</v>
      </c>
      <c r="B67" s="6" t="s">
        <v>138</v>
      </c>
      <c r="C67" s="9">
        <v>1743.3</v>
      </c>
      <c r="D67" s="9">
        <v>1490</v>
      </c>
      <c r="E67" s="9">
        <v>1668</v>
      </c>
      <c r="F67" s="9">
        <v>1600</v>
      </c>
      <c r="G67" s="9">
        <v>-143.30000000000001</v>
      </c>
      <c r="H67" s="9">
        <v>1743.3</v>
      </c>
      <c r="I67" s="9">
        <v>1141</v>
      </c>
      <c r="J67" s="9">
        <v>2006</v>
      </c>
      <c r="K67" s="9">
        <v>1887</v>
      </c>
      <c r="L67" s="9">
        <f t="shared" si="0"/>
        <v>94.067796610169495</v>
      </c>
      <c r="M67" s="9">
        <v>1743</v>
      </c>
      <c r="N67" s="9">
        <v>1743</v>
      </c>
      <c r="O67" s="9">
        <v>0</v>
      </c>
      <c r="P67" s="9">
        <v>71.3</v>
      </c>
      <c r="Q67" s="9">
        <v>1743</v>
      </c>
      <c r="R67" s="9">
        <v>1743</v>
      </c>
      <c r="S67" s="9">
        <v>1743</v>
      </c>
      <c r="T67" s="9">
        <v>0</v>
      </c>
    </row>
    <row r="68" spans="1:20" ht="27.4" customHeight="1">
      <c r="A68" s="11" t="s">
        <v>204</v>
      </c>
      <c r="B68" s="6" t="s">
        <v>139</v>
      </c>
      <c r="C68" s="9">
        <v>728</v>
      </c>
      <c r="D68" s="9">
        <v>736</v>
      </c>
      <c r="E68" s="9">
        <v>632</v>
      </c>
      <c r="F68" s="9">
        <v>631</v>
      </c>
      <c r="G68" s="9">
        <v>-97</v>
      </c>
      <c r="H68" s="9">
        <v>728</v>
      </c>
      <c r="I68" s="9">
        <v>728</v>
      </c>
      <c r="J68" s="9">
        <v>764</v>
      </c>
      <c r="K68" s="9">
        <v>764</v>
      </c>
      <c r="L68" s="9">
        <f t="shared" si="0"/>
        <v>100</v>
      </c>
      <c r="M68" s="9">
        <v>728</v>
      </c>
      <c r="N68" s="9">
        <v>728</v>
      </c>
      <c r="O68" s="9">
        <v>0</v>
      </c>
      <c r="P68" s="9">
        <v>115.4</v>
      </c>
      <c r="Q68" s="9">
        <v>728</v>
      </c>
      <c r="R68" s="9">
        <v>728</v>
      </c>
      <c r="S68" s="9">
        <v>728</v>
      </c>
      <c r="T68" s="9">
        <v>0</v>
      </c>
    </row>
    <row r="69" spans="1:20" ht="14.45" customHeight="1">
      <c r="A69" s="11" t="s">
        <v>205</v>
      </c>
      <c r="B69" s="6" t="s">
        <v>140</v>
      </c>
      <c r="C69" s="9">
        <v>2729</v>
      </c>
      <c r="D69" s="9">
        <v>1072</v>
      </c>
      <c r="E69" s="9">
        <v>5110</v>
      </c>
      <c r="F69" s="9">
        <v>5043</v>
      </c>
      <c r="G69" s="9">
        <v>2314</v>
      </c>
      <c r="H69" s="9">
        <v>1856</v>
      </c>
      <c r="I69" s="9">
        <v>772</v>
      </c>
      <c r="J69" s="9">
        <v>4211</v>
      </c>
      <c r="K69" s="9">
        <v>4111</v>
      </c>
      <c r="L69" s="9">
        <f t="shared" si="0"/>
        <v>97.625267157444782</v>
      </c>
      <c r="M69" s="9">
        <v>2034</v>
      </c>
      <c r="N69" s="9">
        <v>2034</v>
      </c>
      <c r="O69" s="9">
        <v>0</v>
      </c>
      <c r="P69" s="9">
        <v>15.3</v>
      </c>
      <c r="Q69" s="9">
        <v>1431</v>
      </c>
      <c r="R69" s="9">
        <v>772</v>
      </c>
      <c r="S69" s="9">
        <v>772</v>
      </c>
      <c r="T69" s="9">
        <v>-659</v>
      </c>
    </row>
    <row r="70" spans="1:20" ht="40.5" hidden="1" customHeight="1">
      <c r="A70" s="12" t="s">
        <v>141</v>
      </c>
      <c r="B70" s="6" t="s">
        <v>142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/>
      <c r="K70" s="9"/>
      <c r="L70" s="9" t="e">
        <f t="shared" si="0"/>
        <v>#DIV/0!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</row>
    <row r="71" spans="1:20" ht="14.45" hidden="1" customHeight="1">
      <c r="A71" s="12" t="s">
        <v>143</v>
      </c>
      <c r="B71" s="6" t="s">
        <v>144</v>
      </c>
      <c r="C71" s="9">
        <v>22383</v>
      </c>
      <c r="D71" s="9">
        <v>13150</v>
      </c>
      <c r="E71" s="9">
        <v>21968</v>
      </c>
      <c r="F71" s="9">
        <v>21104</v>
      </c>
      <c r="G71" s="9">
        <v>-1279</v>
      </c>
      <c r="H71" s="9">
        <v>16565.400000000001</v>
      </c>
      <c r="I71" s="9">
        <v>16142</v>
      </c>
      <c r="J71" s="9"/>
      <c r="K71" s="9"/>
      <c r="L71" s="9" t="e">
        <f t="shared" si="0"/>
        <v>#DIV/0!</v>
      </c>
      <c r="M71" s="9">
        <v>32644.400000000001</v>
      </c>
      <c r="N71" s="9">
        <v>32644.400000000001</v>
      </c>
      <c r="O71" s="9">
        <v>7.4</v>
      </c>
      <c r="P71" s="9">
        <v>76.5</v>
      </c>
      <c r="Q71" s="9">
        <v>98404</v>
      </c>
      <c r="R71" s="9">
        <v>14228.8</v>
      </c>
      <c r="S71" s="9">
        <v>15383.8</v>
      </c>
      <c r="T71" s="9">
        <v>-84175.2</v>
      </c>
    </row>
    <row r="72" spans="1:20" ht="40.5" customHeight="1">
      <c r="A72" s="11" t="s">
        <v>187</v>
      </c>
      <c r="B72" s="13" t="s">
        <v>184</v>
      </c>
      <c r="C72" s="9">
        <v>3217</v>
      </c>
      <c r="D72" s="9">
        <v>1431</v>
      </c>
      <c r="E72" s="9">
        <v>3470</v>
      </c>
      <c r="F72" s="9">
        <v>3294</v>
      </c>
      <c r="G72" s="9">
        <v>77</v>
      </c>
      <c r="H72" s="9">
        <v>2262</v>
      </c>
      <c r="I72" s="9">
        <v>1274</v>
      </c>
      <c r="J72" s="9">
        <v>16433</v>
      </c>
      <c r="K72" s="9">
        <v>16268</v>
      </c>
      <c r="L72" s="9">
        <f t="shared" si="0"/>
        <v>98.995922838191447</v>
      </c>
      <c r="M72" s="9">
        <v>15824</v>
      </c>
      <c r="N72" s="9">
        <v>15824</v>
      </c>
      <c r="O72" s="9">
        <v>0</v>
      </c>
      <c r="P72" s="9">
        <v>38.700000000000003</v>
      </c>
      <c r="Q72" s="9">
        <v>17882</v>
      </c>
      <c r="R72" s="9">
        <v>1274</v>
      </c>
      <c r="S72" s="9">
        <v>1274</v>
      </c>
      <c r="T72" s="9">
        <v>-16608</v>
      </c>
    </row>
    <row r="73" spans="1:20" ht="27.4" customHeight="1">
      <c r="A73" s="11" t="s">
        <v>188</v>
      </c>
      <c r="B73" s="13" t="s">
        <v>185</v>
      </c>
      <c r="C73" s="9">
        <v>12832.7</v>
      </c>
      <c r="D73" s="9">
        <v>7598</v>
      </c>
      <c r="E73" s="9">
        <v>12789</v>
      </c>
      <c r="F73" s="9">
        <v>12260</v>
      </c>
      <c r="G73" s="9">
        <v>-572.70000000000005</v>
      </c>
      <c r="H73" s="9">
        <v>9654.7000000000007</v>
      </c>
      <c r="I73" s="9">
        <v>9124</v>
      </c>
      <c r="J73" s="9">
        <v>11118</v>
      </c>
      <c r="K73" s="9">
        <v>10233</v>
      </c>
      <c r="L73" s="9">
        <f t="shared" si="0"/>
        <v>92.039935240151109</v>
      </c>
      <c r="M73" s="9">
        <v>12151.7</v>
      </c>
      <c r="N73" s="9">
        <v>12151.7</v>
      </c>
      <c r="O73" s="9">
        <v>-366.3</v>
      </c>
      <c r="P73" s="9">
        <v>74.400000000000006</v>
      </c>
      <c r="Q73" s="9">
        <v>33981</v>
      </c>
      <c r="R73" s="9">
        <v>9324.7000000000007</v>
      </c>
      <c r="S73" s="9">
        <v>10479.700000000001</v>
      </c>
      <c r="T73" s="9">
        <v>-24656.3</v>
      </c>
    </row>
    <row r="74" spans="1:20" ht="14.45" hidden="1" customHeight="1">
      <c r="A74" s="12" t="s">
        <v>145</v>
      </c>
      <c r="B74" s="6" t="s">
        <v>146</v>
      </c>
      <c r="C74" s="9">
        <v>773.7</v>
      </c>
      <c r="D74" s="9">
        <v>483</v>
      </c>
      <c r="E74" s="9">
        <v>573</v>
      </c>
      <c r="F74" s="9">
        <v>464</v>
      </c>
      <c r="G74" s="9">
        <v>-309.7</v>
      </c>
      <c r="H74" s="9">
        <v>773.7</v>
      </c>
      <c r="I74" s="9">
        <v>573</v>
      </c>
      <c r="J74" s="9"/>
      <c r="K74" s="9"/>
      <c r="L74" s="9" t="e">
        <f t="shared" si="0"/>
        <v>#DIV/0!</v>
      </c>
      <c r="M74" s="9">
        <v>773.7</v>
      </c>
      <c r="N74" s="9">
        <v>773.7</v>
      </c>
      <c r="O74" s="9">
        <v>-366.3</v>
      </c>
      <c r="P74" s="9">
        <v>123.5</v>
      </c>
      <c r="Q74" s="9">
        <v>1185</v>
      </c>
      <c r="R74" s="9">
        <v>773.7</v>
      </c>
      <c r="S74" s="9">
        <v>773.7</v>
      </c>
      <c r="T74" s="9">
        <v>-411.3</v>
      </c>
    </row>
    <row r="75" spans="1:20" ht="14.45" hidden="1" customHeight="1">
      <c r="A75" s="12" t="s">
        <v>147</v>
      </c>
      <c r="B75" s="6" t="s">
        <v>148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/>
      <c r="K75" s="9"/>
      <c r="L75" s="9" t="e">
        <f t="shared" si="0"/>
        <v>#DIV/0!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</row>
    <row r="76" spans="1:20" ht="14.45" hidden="1" customHeight="1">
      <c r="A76" s="12" t="s">
        <v>149</v>
      </c>
      <c r="B76" s="6" t="s">
        <v>150</v>
      </c>
      <c r="C76" s="9">
        <v>12059</v>
      </c>
      <c r="D76" s="9">
        <v>7115</v>
      </c>
      <c r="E76" s="9">
        <v>12216</v>
      </c>
      <c r="F76" s="9">
        <v>11796</v>
      </c>
      <c r="G76" s="9">
        <v>-263</v>
      </c>
      <c r="H76" s="9">
        <v>8881</v>
      </c>
      <c r="I76" s="9">
        <v>8551</v>
      </c>
      <c r="J76" s="9"/>
      <c r="K76" s="9"/>
      <c r="L76" s="9" t="e">
        <f t="shared" si="0"/>
        <v>#DIV/0!</v>
      </c>
      <c r="M76" s="9">
        <v>11378</v>
      </c>
      <c r="N76" s="9">
        <v>11378</v>
      </c>
      <c r="O76" s="9">
        <v>0</v>
      </c>
      <c r="P76" s="9">
        <v>72.5</v>
      </c>
      <c r="Q76" s="9">
        <v>32796</v>
      </c>
      <c r="R76" s="9">
        <v>8551</v>
      </c>
      <c r="S76" s="9">
        <v>9706</v>
      </c>
      <c r="T76" s="9">
        <v>-24245</v>
      </c>
    </row>
    <row r="77" spans="1:20" ht="27.4" customHeight="1">
      <c r="A77" s="11" t="s">
        <v>190</v>
      </c>
      <c r="B77" s="13" t="s">
        <v>189</v>
      </c>
      <c r="C77" s="9">
        <v>65</v>
      </c>
      <c r="D77" s="9">
        <v>62</v>
      </c>
      <c r="E77" s="9">
        <v>46</v>
      </c>
      <c r="F77" s="9">
        <v>46</v>
      </c>
      <c r="G77" s="9">
        <v>-19</v>
      </c>
      <c r="H77" s="9">
        <v>65</v>
      </c>
      <c r="I77" s="9">
        <v>61</v>
      </c>
      <c r="J77" s="9">
        <v>142</v>
      </c>
      <c r="K77" s="9">
        <v>138</v>
      </c>
      <c r="L77" s="9">
        <f t="shared" si="0"/>
        <v>97.183098591549296</v>
      </c>
      <c r="M77" s="9">
        <v>67</v>
      </c>
      <c r="N77" s="9">
        <v>67</v>
      </c>
      <c r="O77" s="9">
        <v>-2</v>
      </c>
      <c r="P77" s="9">
        <v>132.6</v>
      </c>
      <c r="Q77" s="9">
        <v>71</v>
      </c>
      <c r="R77" s="9">
        <v>67</v>
      </c>
      <c r="S77" s="9">
        <v>67</v>
      </c>
      <c r="T77" s="9">
        <v>-4</v>
      </c>
    </row>
    <row r="78" spans="1:20" ht="14.45" customHeight="1">
      <c r="A78" s="11" t="s">
        <v>192</v>
      </c>
      <c r="B78" s="6" t="s">
        <v>151</v>
      </c>
      <c r="C78" s="9">
        <v>24</v>
      </c>
      <c r="D78" s="9">
        <v>0</v>
      </c>
      <c r="E78" s="9">
        <v>22</v>
      </c>
      <c r="F78" s="9">
        <v>21</v>
      </c>
      <c r="G78" s="9">
        <v>-3</v>
      </c>
      <c r="H78" s="9">
        <v>0</v>
      </c>
      <c r="I78" s="9">
        <v>0</v>
      </c>
      <c r="J78" s="9">
        <v>7</v>
      </c>
      <c r="K78" s="9">
        <v>7</v>
      </c>
      <c r="L78" s="9">
        <f t="shared" si="0"/>
        <v>100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</row>
    <row r="79" spans="1:20" ht="27.4" hidden="1" customHeight="1">
      <c r="A79" s="12" t="s">
        <v>152</v>
      </c>
      <c r="B79" s="6" t="s">
        <v>153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/>
      <c r="K79" s="9"/>
      <c r="L79" s="9" t="e">
        <f t="shared" si="0"/>
        <v>#DIV/0!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</row>
    <row r="80" spans="1:20" ht="53.45" hidden="1" customHeight="1">
      <c r="A80" s="12" t="s">
        <v>154</v>
      </c>
      <c r="B80" s="6" t="s">
        <v>155</v>
      </c>
      <c r="C80" s="9">
        <v>1291</v>
      </c>
      <c r="D80" s="9">
        <v>1916</v>
      </c>
      <c r="E80" s="9">
        <v>919</v>
      </c>
      <c r="F80" s="9">
        <v>843</v>
      </c>
      <c r="G80" s="9">
        <v>-448</v>
      </c>
      <c r="H80" s="9">
        <v>639</v>
      </c>
      <c r="I80" s="9">
        <v>3477</v>
      </c>
      <c r="J80" s="9"/>
      <c r="K80" s="9"/>
      <c r="L80" s="9" t="e">
        <f t="shared" si="0"/>
        <v>#DIV/0!</v>
      </c>
      <c r="M80" s="9">
        <v>1692</v>
      </c>
      <c r="N80" s="9">
        <v>1692</v>
      </c>
      <c r="O80" s="9">
        <v>0</v>
      </c>
      <c r="P80" s="9">
        <v>412.5</v>
      </c>
      <c r="Q80" s="9">
        <v>1731</v>
      </c>
      <c r="R80" s="9">
        <v>1692</v>
      </c>
      <c r="S80" s="9">
        <v>1692</v>
      </c>
      <c r="T80" s="9">
        <v>-39</v>
      </c>
    </row>
    <row r="81" spans="1:20" ht="14.45" customHeight="1">
      <c r="A81" s="11" t="s">
        <v>193</v>
      </c>
      <c r="B81" s="13" t="s">
        <v>191</v>
      </c>
      <c r="C81" s="9">
        <v>614</v>
      </c>
      <c r="D81" s="9">
        <v>1891</v>
      </c>
      <c r="E81" s="9">
        <v>744</v>
      </c>
      <c r="F81" s="9">
        <v>744</v>
      </c>
      <c r="G81" s="9">
        <v>130</v>
      </c>
      <c r="H81" s="9">
        <v>614</v>
      </c>
      <c r="I81" s="9">
        <v>2802</v>
      </c>
      <c r="J81" s="9">
        <v>682</v>
      </c>
      <c r="K81" s="9">
        <v>682</v>
      </c>
      <c r="L81" s="9">
        <f t="shared" si="0"/>
        <v>100</v>
      </c>
      <c r="M81" s="9">
        <v>1017</v>
      </c>
      <c r="N81" s="9">
        <v>1017</v>
      </c>
      <c r="O81" s="9">
        <v>0</v>
      </c>
      <c r="P81" s="9">
        <v>376.6</v>
      </c>
      <c r="Q81" s="9">
        <v>1056</v>
      </c>
      <c r="R81" s="9">
        <v>1017</v>
      </c>
      <c r="S81" s="9">
        <v>1017</v>
      </c>
      <c r="T81" s="9">
        <v>-39</v>
      </c>
    </row>
    <row r="82" spans="1:20" ht="14.45" customHeight="1">
      <c r="A82" s="17" t="s">
        <v>195</v>
      </c>
      <c r="B82" s="6" t="s">
        <v>156</v>
      </c>
      <c r="C82" s="9">
        <v>677</v>
      </c>
      <c r="D82" s="9">
        <v>25</v>
      </c>
      <c r="E82" s="9">
        <v>175</v>
      </c>
      <c r="F82" s="9">
        <v>99</v>
      </c>
      <c r="G82" s="9">
        <v>-578</v>
      </c>
      <c r="H82" s="9">
        <v>25</v>
      </c>
      <c r="I82" s="9">
        <v>675</v>
      </c>
      <c r="J82" s="9">
        <v>2784</v>
      </c>
      <c r="K82" s="9">
        <v>2784</v>
      </c>
      <c r="L82" s="9">
        <f t="shared" si="0"/>
        <v>100</v>
      </c>
      <c r="M82" s="9">
        <v>675</v>
      </c>
      <c r="N82" s="9">
        <v>675</v>
      </c>
      <c r="O82" s="9">
        <v>0</v>
      </c>
      <c r="P82" s="9">
        <v>681.8</v>
      </c>
      <c r="Q82" s="9">
        <v>675</v>
      </c>
      <c r="R82" s="9">
        <v>675</v>
      </c>
      <c r="S82" s="9">
        <v>675</v>
      </c>
      <c r="T82" s="9">
        <v>0</v>
      </c>
    </row>
    <row r="83" spans="1:20" ht="27.4" hidden="1" customHeight="1">
      <c r="A83" s="12" t="s">
        <v>157</v>
      </c>
      <c r="B83" s="6" t="s">
        <v>158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/>
      <c r="K83" s="9"/>
      <c r="L83" s="9" t="e">
        <f t="shared" si="0"/>
        <v>#DIV/0!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</row>
    <row r="84" spans="1:20" ht="14.45" customHeight="1">
      <c r="A84" s="11" t="s">
        <v>200</v>
      </c>
      <c r="B84" s="13" t="s">
        <v>194</v>
      </c>
      <c r="C84" s="9">
        <v>3173</v>
      </c>
      <c r="D84" s="9">
        <v>2143</v>
      </c>
      <c r="E84" s="9">
        <v>3317</v>
      </c>
      <c r="F84" s="9">
        <v>3235</v>
      </c>
      <c r="G84" s="9">
        <v>62</v>
      </c>
      <c r="H84" s="9">
        <v>3173</v>
      </c>
      <c r="I84" s="9">
        <v>1810</v>
      </c>
      <c r="J84" s="9">
        <v>8944</v>
      </c>
      <c r="K84" s="9">
        <v>8944</v>
      </c>
      <c r="L84" s="9">
        <f t="shared" si="0"/>
        <v>100</v>
      </c>
      <c r="M84" s="9">
        <v>1138</v>
      </c>
      <c r="N84" s="9">
        <v>1138</v>
      </c>
      <c r="O84" s="9">
        <v>0</v>
      </c>
      <c r="P84" s="9">
        <v>56</v>
      </c>
      <c r="Q84" s="9">
        <v>44343</v>
      </c>
      <c r="R84" s="9">
        <v>1107</v>
      </c>
      <c r="S84" s="9">
        <v>1107</v>
      </c>
      <c r="T84" s="9">
        <v>-43236</v>
      </c>
    </row>
    <row r="85" spans="1:20" ht="14.45" customHeight="1">
      <c r="A85" s="17" t="s">
        <v>201</v>
      </c>
      <c r="B85" s="6" t="s">
        <v>159</v>
      </c>
      <c r="C85" s="9">
        <v>780.4</v>
      </c>
      <c r="D85" s="9">
        <v>0</v>
      </c>
      <c r="E85" s="9">
        <v>405</v>
      </c>
      <c r="F85" s="9">
        <v>405</v>
      </c>
      <c r="G85" s="9">
        <v>-375.4</v>
      </c>
      <c r="H85" s="9">
        <v>771.7</v>
      </c>
      <c r="I85" s="9">
        <v>396</v>
      </c>
      <c r="J85" s="9">
        <v>764</v>
      </c>
      <c r="K85" s="9">
        <v>688</v>
      </c>
      <c r="L85" s="9">
        <f t="shared" si="0"/>
        <v>90.052356020942398</v>
      </c>
      <c r="M85" s="9">
        <v>771.7</v>
      </c>
      <c r="N85" s="9">
        <v>771.7</v>
      </c>
      <c r="O85" s="9">
        <v>375.7</v>
      </c>
      <c r="P85" s="9">
        <v>97.8</v>
      </c>
      <c r="Q85" s="9">
        <v>396</v>
      </c>
      <c r="R85" s="9">
        <v>764.1</v>
      </c>
      <c r="S85" s="9">
        <v>764.1</v>
      </c>
      <c r="T85" s="9">
        <v>368.1</v>
      </c>
    </row>
    <row r="86" spans="1:20" ht="53.45" customHeight="1">
      <c r="A86" s="11" t="s">
        <v>206</v>
      </c>
      <c r="B86" s="13" t="s">
        <v>196</v>
      </c>
      <c r="C86" s="9">
        <v>1000</v>
      </c>
      <c r="D86" s="9">
        <v>0</v>
      </c>
      <c r="E86" s="9">
        <v>1000</v>
      </c>
      <c r="F86" s="9">
        <v>1000</v>
      </c>
      <c r="G86" s="9">
        <v>0</v>
      </c>
      <c r="H86" s="9">
        <v>0</v>
      </c>
      <c r="I86" s="9">
        <v>0</v>
      </c>
      <c r="J86" s="9">
        <v>1000</v>
      </c>
      <c r="K86" s="9">
        <f>940+60</f>
        <v>1000</v>
      </c>
      <c r="L86" s="9">
        <f t="shared" si="0"/>
        <v>100</v>
      </c>
      <c r="M86" s="9">
        <v>1000</v>
      </c>
      <c r="N86" s="9">
        <v>1000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</row>
    <row r="87" spans="1:20" ht="14.45" hidden="1" customHeight="1">
      <c r="A87" s="14" t="s">
        <v>0</v>
      </c>
      <c r="B87" s="7" t="s">
        <v>160</v>
      </c>
      <c r="C87" s="8">
        <v>238110.8</v>
      </c>
      <c r="D87" s="8">
        <v>209570</v>
      </c>
      <c r="E87" s="8">
        <v>231166</v>
      </c>
      <c r="F87" s="8">
        <v>228303</v>
      </c>
      <c r="G87" s="8">
        <v>-9807.7999999999993</v>
      </c>
      <c r="H87" s="8">
        <v>241266.5</v>
      </c>
      <c r="I87" s="8">
        <v>219981</v>
      </c>
      <c r="J87" s="8"/>
      <c r="K87" s="8"/>
      <c r="L87" s="9" t="e">
        <f t="shared" si="0"/>
        <v>#DIV/0!</v>
      </c>
      <c r="M87" s="8">
        <v>256884.7</v>
      </c>
      <c r="N87" s="8">
        <v>258701.6</v>
      </c>
      <c r="O87" s="8">
        <v>-12322.3</v>
      </c>
      <c r="P87" s="8">
        <v>96.4</v>
      </c>
      <c r="Q87" s="8">
        <v>344961</v>
      </c>
      <c r="R87" s="8">
        <v>243890.9</v>
      </c>
      <c r="S87" s="8">
        <v>247031.2</v>
      </c>
      <c r="T87" s="8">
        <v>-101070.1</v>
      </c>
    </row>
    <row r="88" spans="1:20" ht="27.4" hidden="1" customHeight="1">
      <c r="A88" s="14" t="s">
        <v>27</v>
      </c>
      <c r="B88" s="7" t="s">
        <v>161</v>
      </c>
      <c r="C88" s="8">
        <v>17786.3</v>
      </c>
      <c r="D88" s="8">
        <v>23908</v>
      </c>
      <c r="E88" s="8">
        <v>20592</v>
      </c>
      <c r="F88" s="8">
        <v>26418</v>
      </c>
      <c r="G88" s="8">
        <v>8631.7000000000007</v>
      </c>
      <c r="H88" s="8">
        <v>13415.5</v>
      </c>
      <c r="I88" s="8">
        <v>35349</v>
      </c>
      <c r="J88" s="8"/>
      <c r="K88" s="8"/>
      <c r="L88" s="9" t="e">
        <f t="shared" si="0"/>
        <v>#DIV/0!</v>
      </c>
      <c r="M88" s="8">
        <v>17855.099999999999</v>
      </c>
      <c r="N88" s="8">
        <v>15465</v>
      </c>
      <c r="O88" s="8">
        <v>29610.1</v>
      </c>
      <c r="P88" s="8">
        <v>133.80000000000001</v>
      </c>
      <c r="Q88" s="8">
        <v>-82386</v>
      </c>
      <c r="R88" s="8">
        <v>29954.1</v>
      </c>
      <c r="S88" s="8">
        <v>28074.6</v>
      </c>
      <c r="T88" s="8">
        <v>112340.1</v>
      </c>
    </row>
    <row r="89" spans="1:20" ht="14.45" customHeight="1">
      <c r="A89" s="14" t="s">
        <v>28</v>
      </c>
      <c r="B89" s="7" t="s">
        <v>162</v>
      </c>
      <c r="C89" s="8">
        <v>24719.599999999999</v>
      </c>
      <c r="D89" s="8">
        <v>25909</v>
      </c>
      <c r="E89" s="8">
        <v>37608</v>
      </c>
      <c r="F89" s="8">
        <v>35934</v>
      </c>
      <c r="G89" s="8">
        <v>11214.4</v>
      </c>
      <c r="H89" s="8">
        <v>27464</v>
      </c>
      <c r="I89" s="8">
        <v>37201</v>
      </c>
      <c r="J89" s="8">
        <f>J90+J92+J94+J96+J95</f>
        <v>33753</v>
      </c>
      <c r="K89" s="8">
        <f>K90+K92+K94+K96+K95</f>
        <v>25400</v>
      </c>
      <c r="L89" s="15">
        <f t="shared" si="0"/>
        <v>75.25257014191331</v>
      </c>
      <c r="M89" s="8">
        <v>35044.199999999997</v>
      </c>
      <c r="N89" s="8">
        <v>31923.200000000001</v>
      </c>
      <c r="O89" s="8">
        <v>-5366.8</v>
      </c>
      <c r="P89" s="8">
        <v>103.5</v>
      </c>
      <c r="Q89" s="8">
        <v>36030</v>
      </c>
      <c r="R89" s="8">
        <v>27194.6</v>
      </c>
      <c r="S89" s="8">
        <v>27194.6</v>
      </c>
      <c r="T89" s="8">
        <v>-8835.4</v>
      </c>
    </row>
    <row r="90" spans="1:20" ht="40.5" customHeight="1">
      <c r="A90" s="12" t="s">
        <v>163</v>
      </c>
      <c r="B90" s="6" t="s">
        <v>164</v>
      </c>
      <c r="C90" s="9">
        <v>2734</v>
      </c>
      <c r="D90" s="9">
        <v>124</v>
      </c>
      <c r="E90" s="9">
        <v>6068</v>
      </c>
      <c r="F90" s="9">
        <v>6050</v>
      </c>
      <c r="G90" s="9">
        <v>3316</v>
      </c>
      <c r="H90" s="9">
        <v>0</v>
      </c>
      <c r="I90" s="9">
        <v>146</v>
      </c>
      <c r="J90" s="9">
        <v>1199</v>
      </c>
      <c r="K90" s="9">
        <v>1178</v>
      </c>
      <c r="L90" s="9">
        <f t="shared" ref="L90:L99" si="1">K90/J90*100</f>
        <v>98.248540450375316</v>
      </c>
      <c r="M90" s="9">
        <v>0</v>
      </c>
      <c r="N90" s="9">
        <v>1255.2</v>
      </c>
      <c r="O90" s="9">
        <v>-1865</v>
      </c>
      <c r="P90" s="9">
        <v>2.4</v>
      </c>
      <c r="Q90" s="9">
        <v>1060</v>
      </c>
      <c r="R90" s="9">
        <v>0</v>
      </c>
      <c r="S90" s="9">
        <v>0</v>
      </c>
      <c r="T90" s="9">
        <v>-1060</v>
      </c>
    </row>
    <row r="91" spans="1:20" ht="27.4" hidden="1" customHeight="1">
      <c r="A91" s="12" t="s">
        <v>165</v>
      </c>
      <c r="B91" s="6" t="s">
        <v>166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/>
      <c r="K91" s="9"/>
      <c r="L91" s="9" t="e">
        <f t="shared" si="1"/>
        <v>#DIV/0!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</row>
    <row r="92" spans="1:20" ht="14.45" hidden="1" customHeight="1">
      <c r="A92" s="17" t="s">
        <v>165</v>
      </c>
      <c r="B92" s="18" t="s">
        <v>197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 t="e">
        <f t="shared" si="1"/>
        <v>#DIV/0!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</row>
    <row r="93" spans="1:20" ht="14.45" hidden="1" customHeight="1">
      <c r="A93" s="12" t="s">
        <v>168</v>
      </c>
      <c r="B93" s="6" t="s">
        <v>169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/>
      <c r="K93" s="9"/>
      <c r="L93" s="9" t="e">
        <f t="shared" si="1"/>
        <v>#DIV/0!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</row>
    <row r="94" spans="1:20" ht="14.45" customHeight="1">
      <c r="A94" s="11" t="s">
        <v>165</v>
      </c>
      <c r="B94" s="6" t="s">
        <v>170</v>
      </c>
      <c r="C94" s="9">
        <v>12835.6</v>
      </c>
      <c r="D94" s="9">
        <v>11710</v>
      </c>
      <c r="E94" s="9">
        <v>15629</v>
      </c>
      <c r="F94" s="9">
        <v>14916</v>
      </c>
      <c r="G94" s="9">
        <v>2080.4</v>
      </c>
      <c r="H94" s="9">
        <v>19618.8</v>
      </c>
      <c r="I94" s="9">
        <v>22554</v>
      </c>
      <c r="J94" s="9">
        <v>21394</v>
      </c>
      <c r="K94" s="9">
        <v>15014</v>
      </c>
      <c r="L94" s="9">
        <f t="shared" si="1"/>
        <v>70.178554734972423</v>
      </c>
      <c r="M94" s="9">
        <v>26172.1</v>
      </c>
      <c r="N94" s="9">
        <v>21795.9</v>
      </c>
      <c r="O94" s="9">
        <v>3321.1</v>
      </c>
      <c r="P94" s="9">
        <v>151.19999999999999</v>
      </c>
      <c r="Q94" s="9">
        <v>20068</v>
      </c>
      <c r="R94" s="9">
        <v>19377.5</v>
      </c>
      <c r="S94" s="9">
        <v>19377.5</v>
      </c>
      <c r="T94" s="9">
        <v>-690.6</v>
      </c>
    </row>
    <row r="95" spans="1:20" ht="14.45" customHeight="1">
      <c r="A95" s="17" t="s">
        <v>167</v>
      </c>
      <c r="B95" s="6" t="s">
        <v>171</v>
      </c>
      <c r="C95" s="9">
        <v>8272</v>
      </c>
      <c r="D95" s="9">
        <v>14075</v>
      </c>
      <c r="E95" s="9">
        <v>14513</v>
      </c>
      <c r="F95" s="9">
        <v>13791</v>
      </c>
      <c r="G95" s="9">
        <v>5519</v>
      </c>
      <c r="H95" s="9">
        <v>7845.1</v>
      </c>
      <c r="I95" s="9">
        <v>14501</v>
      </c>
      <c r="J95" s="9">
        <v>10840</v>
      </c>
      <c r="K95" s="9">
        <v>8888</v>
      </c>
      <c r="L95" s="9">
        <f t="shared" si="1"/>
        <v>81.992619926199268</v>
      </c>
      <c r="M95" s="9">
        <v>8111.1</v>
      </c>
      <c r="N95" s="9">
        <v>8111.1</v>
      </c>
      <c r="O95" s="9">
        <v>-7102.9</v>
      </c>
      <c r="P95" s="9">
        <v>105.1</v>
      </c>
      <c r="Q95" s="9">
        <v>14902</v>
      </c>
      <c r="R95" s="9">
        <v>7817.1</v>
      </c>
      <c r="S95" s="9">
        <v>7817.1</v>
      </c>
      <c r="T95" s="9">
        <v>-7084.9</v>
      </c>
    </row>
    <row r="96" spans="1:20" ht="14.45" customHeight="1">
      <c r="A96" s="17" t="s">
        <v>168</v>
      </c>
      <c r="B96" s="6" t="s">
        <v>172</v>
      </c>
      <c r="C96" s="9">
        <v>878</v>
      </c>
      <c r="D96" s="9">
        <v>0</v>
      </c>
      <c r="E96" s="9">
        <v>1398</v>
      </c>
      <c r="F96" s="9">
        <v>1177</v>
      </c>
      <c r="G96" s="9">
        <v>299</v>
      </c>
      <c r="H96" s="9">
        <v>0</v>
      </c>
      <c r="I96" s="9">
        <v>0</v>
      </c>
      <c r="J96" s="9">
        <v>320</v>
      </c>
      <c r="K96" s="9">
        <v>320</v>
      </c>
      <c r="L96" s="9">
        <f t="shared" si="1"/>
        <v>100</v>
      </c>
      <c r="M96" s="9">
        <v>761</v>
      </c>
      <c r="N96" s="9">
        <v>761</v>
      </c>
      <c r="O96" s="9">
        <v>280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</row>
    <row r="97" spans="1:20" ht="14.45" customHeight="1">
      <c r="A97" s="14" t="s">
        <v>29</v>
      </c>
      <c r="B97" s="7" t="s">
        <v>175</v>
      </c>
      <c r="C97" s="8">
        <v>262830.40000000002</v>
      </c>
      <c r="D97" s="8">
        <v>235479</v>
      </c>
      <c r="E97" s="8">
        <v>268774</v>
      </c>
      <c r="F97" s="8">
        <v>264237</v>
      </c>
      <c r="G97" s="8">
        <v>1406.6</v>
      </c>
      <c r="H97" s="8">
        <v>268730.5</v>
      </c>
      <c r="I97" s="8">
        <v>257182</v>
      </c>
      <c r="J97" s="8">
        <f>J29+J50+J89</f>
        <v>316512</v>
      </c>
      <c r="K97" s="8">
        <f>K29+K50+K89</f>
        <v>304690</v>
      </c>
      <c r="L97" s="15">
        <f t="shared" si="1"/>
        <v>96.264912546759689</v>
      </c>
      <c r="M97" s="8">
        <v>291928.90000000002</v>
      </c>
      <c r="N97" s="8">
        <v>290624.8</v>
      </c>
      <c r="O97" s="8">
        <v>-17689.099999999999</v>
      </c>
      <c r="P97" s="8">
        <v>97.3</v>
      </c>
      <c r="Q97" s="8">
        <v>380991</v>
      </c>
      <c r="R97" s="8">
        <v>271085.40000000002</v>
      </c>
      <c r="S97" s="8">
        <v>274225.7</v>
      </c>
      <c r="T97" s="8">
        <v>-109905.60000000001</v>
      </c>
    </row>
    <row r="98" spans="1:20" ht="29.25" customHeight="1">
      <c r="A98" s="14">
        <v>12</v>
      </c>
      <c r="B98" s="7" t="s">
        <v>176</v>
      </c>
      <c r="C98" s="8"/>
      <c r="D98" s="8"/>
      <c r="E98" s="8"/>
      <c r="F98" s="8"/>
      <c r="G98" s="8"/>
      <c r="H98" s="8"/>
      <c r="I98" s="8">
        <v>260166.7</v>
      </c>
      <c r="J98" s="8">
        <f>520406+700+3329+44812</f>
        <v>569247</v>
      </c>
      <c r="K98" s="8">
        <f>489150+700+3329+10817</f>
        <v>503996</v>
      </c>
      <c r="L98" s="15">
        <f t="shared" si="1"/>
        <v>88.537313327957818</v>
      </c>
      <c r="M98" s="8"/>
      <c r="N98" s="8"/>
      <c r="O98" s="8"/>
      <c r="P98" s="8"/>
      <c r="Q98" s="8"/>
      <c r="R98" s="8"/>
      <c r="S98" s="8"/>
      <c r="T98" s="8"/>
    </row>
    <row r="99" spans="1:20" ht="14.45" customHeight="1">
      <c r="A99" s="14">
        <v>13</v>
      </c>
      <c r="B99" s="7" t="s">
        <v>177</v>
      </c>
      <c r="C99" s="8"/>
      <c r="D99" s="8"/>
      <c r="E99" s="8"/>
      <c r="F99" s="8"/>
      <c r="G99" s="8"/>
      <c r="H99" s="8"/>
      <c r="I99" s="8">
        <f>I97+I98</f>
        <v>517348.7</v>
      </c>
      <c r="J99" s="8">
        <f>J97+J98</f>
        <v>885759</v>
      </c>
      <c r="K99" s="8">
        <f t="shared" ref="K99:T99" si="2">K97+K98</f>
        <v>808686</v>
      </c>
      <c r="L99" s="15">
        <f t="shared" si="1"/>
        <v>91.298648955302738</v>
      </c>
      <c r="M99" s="8">
        <f t="shared" si="2"/>
        <v>291928.90000000002</v>
      </c>
      <c r="N99" s="8">
        <f t="shared" si="2"/>
        <v>290624.8</v>
      </c>
      <c r="O99" s="8">
        <f t="shared" si="2"/>
        <v>-17689.099999999999</v>
      </c>
      <c r="P99" s="8">
        <f t="shared" si="2"/>
        <v>97.3</v>
      </c>
      <c r="Q99" s="8">
        <f t="shared" si="2"/>
        <v>380991</v>
      </c>
      <c r="R99" s="8">
        <f t="shared" si="2"/>
        <v>271085.40000000002</v>
      </c>
      <c r="S99" s="8">
        <f t="shared" si="2"/>
        <v>274225.7</v>
      </c>
      <c r="T99" s="8">
        <f t="shared" si="2"/>
        <v>-109905.60000000001</v>
      </c>
    </row>
    <row r="100" spans="1:20" ht="27.4" hidden="1" customHeight="1">
      <c r="A100" s="4">
        <v>14</v>
      </c>
      <c r="B100" s="7" t="s">
        <v>173</v>
      </c>
      <c r="C100" s="8">
        <v>-6933.3</v>
      </c>
      <c r="D100" s="8">
        <v>-2001</v>
      </c>
      <c r="E100" s="8">
        <v>-17016</v>
      </c>
      <c r="F100" s="8">
        <v>-9516</v>
      </c>
      <c r="G100" s="8">
        <v>-2582.6999999999998</v>
      </c>
      <c r="H100" s="8">
        <v>-14048.5</v>
      </c>
      <c r="I100" s="8">
        <v>-1852</v>
      </c>
      <c r="J100" s="8">
        <v>-19587</v>
      </c>
      <c r="K100" s="8">
        <v>-3072</v>
      </c>
      <c r="L100" s="8">
        <v>-52166</v>
      </c>
      <c r="M100" s="8">
        <v>-17189.2</v>
      </c>
      <c r="N100" s="8">
        <v>-16458.2</v>
      </c>
      <c r="O100" s="8">
        <v>34976.800000000003</v>
      </c>
      <c r="P100" s="8">
        <v>19.5</v>
      </c>
      <c r="Q100" s="8">
        <v>-118416</v>
      </c>
      <c r="R100" s="8">
        <v>2759.6</v>
      </c>
      <c r="S100" s="8">
        <v>880.1</v>
      </c>
      <c r="T100" s="8">
        <v>121175.6</v>
      </c>
    </row>
    <row r="101" spans="1:20" ht="14.45" hidden="1" customHeight="1">
      <c r="A101" s="4" t="s">
        <v>31</v>
      </c>
      <c r="B101" s="7" t="s">
        <v>174</v>
      </c>
      <c r="C101" s="8">
        <v>14823</v>
      </c>
      <c r="D101" s="8">
        <v>14823</v>
      </c>
      <c r="E101" s="8">
        <v>14823</v>
      </c>
      <c r="F101" s="8">
        <v>5307</v>
      </c>
      <c r="G101" s="8">
        <v>-9516</v>
      </c>
      <c r="H101" s="8">
        <v>0</v>
      </c>
      <c r="I101" s="8">
        <v>5307</v>
      </c>
      <c r="J101" s="8">
        <v>5307</v>
      </c>
      <c r="K101" s="8">
        <v>16035</v>
      </c>
      <c r="L101" s="8">
        <v>0</v>
      </c>
      <c r="M101" s="8">
        <v>5307</v>
      </c>
      <c r="N101" s="8">
        <v>5307</v>
      </c>
      <c r="O101" s="8">
        <v>5307</v>
      </c>
      <c r="P101" s="8">
        <v>100</v>
      </c>
      <c r="Q101" s="8">
        <v>0</v>
      </c>
      <c r="R101" s="8">
        <v>0</v>
      </c>
      <c r="S101" s="8">
        <v>0</v>
      </c>
      <c r="T101" s="8">
        <v>0</v>
      </c>
    </row>
  </sheetData>
  <mergeCells count="8">
    <mergeCell ref="B2:K2"/>
    <mergeCell ref="B8:T8"/>
    <mergeCell ref="B28:T28"/>
    <mergeCell ref="A5:A6"/>
    <mergeCell ref="B5:B6"/>
    <mergeCell ref="C5:G5"/>
    <mergeCell ref="H5:P5"/>
    <mergeCell ref="Q5:T5"/>
  </mergeCells>
  <pageMargins left="0.19685039370078741" right="0.19685039370078741" top="0.39370078740157483" bottom="0.35" header="0.31496062992125984" footer="0.31496062992125984"/>
  <pageSetup paperSize="9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2023-03-14T04:26:29Z</dcterms:modified>
</cp:coreProperties>
</file>